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st" sheetId="1" r:id="rId1"/>
    <sheet name="Rodent" sheetId="2" r:id="rId2"/>
    <sheet name="Bed Bugs" sheetId="3" r:id="rId3"/>
    <sheet name="Summary Base Proposal" sheetId="4" r:id="rId4"/>
  </sheets>
  <definedNames>
    <definedName name="_xlnm.Print_Area" localSheetId="2">'Bed Bugs'!$A$1:$G$92</definedName>
    <definedName name="_xlnm.Print_Area" localSheetId="0">'Pest'!$A$1:$I$95</definedName>
    <definedName name="_xlnm.Print_Area" localSheetId="1">'Rodent'!$A$1:$I$95</definedName>
    <definedName name="_xlnm.Print_Area" localSheetId="3">'Summary Base Proposal'!$A$1:$R$96</definedName>
  </definedNames>
  <calcPr fullCalcOnLoad="1"/>
</workbook>
</file>

<file path=xl/sharedStrings.xml><?xml version="1.0" encoding="utf-8"?>
<sst xmlns="http://schemas.openxmlformats.org/spreadsheetml/2006/main" count="664" uniqueCount="80">
  <si>
    <t>Building Name</t>
  </si>
  <si>
    <t>RFP Pest and Rodent Maintenance Services, Project R575025</t>
  </si>
  <si>
    <t>Cost Schedule C</t>
  </si>
  <si>
    <t>No of Scheduled Visits/Year</t>
  </si>
  <si>
    <t>Grand Total:</t>
  </si>
  <si>
    <t>Signature Block:</t>
  </si>
  <si>
    <t xml:space="preserve">Signature </t>
  </si>
  <si>
    <t>(Authorized Agent of Company)</t>
  </si>
  <si>
    <t>Title:</t>
  </si>
  <si>
    <t>Company:</t>
  </si>
  <si>
    <t>Date:</t>
  </si>
  <si>
    <t>No.</t>
  </si>
  <si>
    <t>Control Methods</t>
  </si>
  <si>
    <t>Lounges   15</t>
  </si>
  <si>
    <t>Dining Hall w/ Kitchen</t>
  </si>
  <si>
    <t xml:space="preserve">No of Units 241 </t>
  </si>
  <si>
    <t>1 Activity Room</t>
  </si>
  <si>
    <t>No of Units 300</t>
  </si>
  <si>
    <t>Lounges 5</t>
  </si>
  <si>
    <t>No of Units 258</t>
  </si>
  <si>
    <t>25 Lounges</t>
  </si>
  <si>
    <t>1 Lanudry Facility</t>
  </si>
  <si>
    <t>1 Cafetria Style Lounge</t>
  </si>
  <si>
    <t>No. of Units 190</t>
  </si>
  <si>
    <t>Trash Room</t>
  </si>
  <si>
    <t>WDET Radio Station</t>
  </si>
  <si>
    <t>Early Child Care Facility</t>
  </si>
  <si>
    <t>15 Lanudry rm (1 per flr)</t>
  </si>
  <si>
    <t>Health Clinic</t>
  </si>
  <si>
    <t>2 Activity Rooms / Living Rm</t>
  </si>
  <si>
    <t>2 vendor Locations</t>
  </si>
  <si>
    <t>2 Vendor Locations</t>
  </si>
  <si>
    <t>8 Vendor Locations</t>
  </si>
  <si>
    <t>Student Center Building</t>
  </si>
  <si>
    <t>6 Food Venues</t>
  </si>
  <si>
    <t>Mini Store</t>
  </si>
  <si>
    <t>7 floors various class/office spaces</t>
  </si>
  <si>
    <t>4x year</t>
  </si>
  <si>
    <t>2x month</t>
  </si>
  <si>
    <t>2x mnth</t>
  </si>
  <si>
    <t xml:space="preserve">2x mnth  </t>
  </si>
  <si>
    <t>5 Laundry Rooms (1 every other flr)</t>
  </si>
  <si>
    <t>(Sq. Ft. 11, 643)</t>
  </si>
  <si>
    <t>(Sq Ft. 5869)</t>
  </si>
  <si>
    <t>St. Andrews Hall-Conf Ctr</t>
  </si>
  <si>
    <t>Qty: # Rooms</t>
  </si>
  <si>
    <t xml:space="preserve"> </t>
  </si>
  <si>
    <t>Total App/Yr</t>
  </si>
  <si>
    <t>Total App/Bldg/Yr</t>
  </si>
  <si>
    <t>Subtotal:</t>
  </si>
  <si>
    <t>Price per Application</t>
  </si>
  <si>
    <t>Total Cost/Yr</t>
  </si>
  <si>
    <t>Priority and Scope:  Crack and Crevices</t>
  </si>
  <si>
    <r>
      <rPr>
        <b/>
        <sz val="10"/>
        <rFont val="Arial"/>
        <family val="2"/>
      </rPr>
      <t xml:space="preserve">Ghafari Hall </t>
    </r>
    <r>
      <rPr>
        <sz val="10"/>
        <color indexed="10"/>
        <rFont val="Arial"/>
        <family val="2"/>
      </rPr>
      <t xml:space="preserve">  </t>
    </r>
    <r>
      <rPr>
        <sz val="10"/>
        <rFont val="Arial"/>
        <family val="2"/>
      </rPr>
      <t>(112,134 sq. ft.), Age of Bldg. 2002</t>
    </r>
  </si>
  <si>
    <t>Types of  Infestation:  Bed Bugs</t>
  </si>
  <si>
    <r>
      <rPr>
        <b/>
        <sz val="10"/>
        <rFont val="Arial"/>
        <family val="2"/>
      </rPr>
      <t xml:space="preserve">Atchison Hall </t>
    </r>
    <r>
      <rPr>
        <sz val="10"/>
        <rFont val="Arial"/>
        <family val="2"/>
      </rPr>
      <t>(121,275), age of Bldg "2003"</t>
    </r>
  </si>
  <si>
    <t>University Towers (355,523), Age of Bldg  "1995"</t>
  </si>
  <si>
    <t xml:space="preserve">2x mnth </t>
  </si>
  <si>
    <t>Deroy Hall (207,322), Age of Bldg "1972"</t>
  </si>
  <si>
    <t>The Towers (305,457), Age of Bldg  "2005"</t>
  </si>
  <si>
    <r>
      <rPr>
        <b/>
        <sz val="10"/>
        <rFont val="Arial"/>
        <family val="2"/>
      </rPr>
      <t>Chatsworth Hall</t>
    </r>
    <r>
      <rPr>
        <sz val="10"/>
        <rFont val="Arial"/>
        <family val="0"/>
      </rPr>
      <t xml:space="preserve"> (125,295), Age of Bldg   '1929 ' - 84 Years</t>
    </r>
  </si>
  <si>
    <t>No of Units  87</t>
  </si>
  <si>
    <t>Alley Way &amp; area btw Donaldson House</t>
  </si>
  <si>
    <t>No of Units 292</t>
  </si>
  <si>
    <r>
      <rPr>
        <b/>
        <sz val="10"/>
        <rFont val="Arial"/>
        <family val="2"/>
      </rPr>
      <t>Macabees</t>
    </r>
    <r>
      <rPr>
        <sz val="10"/>
        <rFont val="Arial"/>
        <family val="2"/>
      </rPr>
      <t xml:space="preserve"> (Resturant)</t>
    </r>
  </si>
  <si>
    <t>BASE BED BUG BID</t>
  </si>
  <si>
    <t>VOLUNTARY ALTERNATE BED BUG BID</t>
  </si>
  <si>
    <t>Alternate treatment method per infestation:</t>
  </si>
  <si>
    <t xml:space="preserve">Comment:  Application / Lot size up to 30 units at a time </t>
  </si>
  <si>
    <t>Types of Rodents:  mice, rats,  opossum, skunks,  racoons…</t>
  </si>
  <si>
    <t xml:space="preserve">Priority and Scope:  Crack and Crevices - </t>
  </si>
  <si>
    <t>Comment:  Application / Lot size up to 30 units at a time</t>
  </si>
  <si>
    <t>Comment:  Application / Lot size up to 30 units at a time.</t>
  </si>
  <si>
    <r>
      <rPr>
        <b/>
        <sz val="10"/>
        <rFont val="Arial"/>
        <family val="2"/>
      </rPr>
      <t>Chatsworth Hall</t>
    </r>
    <r>
      <rPr>
        <sz val="10"/>
        <rFont val="Arial"/>
        <family val="2"/>
      </rPr>
      <t xml:space="preserve"> (125,295), Age of Bldg   '1929 ' - 84 Years</t>
    </r>
  </si>
  <si>
    <t>Types of Pests:  roaches, ants, wasps, bees…</t>
  </si>
  <si>
    <t>Total Costs (Tabs 1, 2 &amp; 3)</t>
  </si>
  <si>
    <r>
      <t xml:space="preserve">Priority and Scope:  Pre-Inspection, </t>
    </r>
    <r>
      <rPr>
        <b/>
        <sz val="11"/>
        <rFont val="Arial"/>
        <family val="2"/>
      </rPr>
      <t>Heat Treatments and Steam</t>
    </r>
    <r>
      <rPr>
        <b/>
        <sz val="10"/>
        <rFont val="Arial"/>
        <family val="2"/>
      </rPr>
      <t xml:space="preserve"> per infestation.</t>
    </r>
  </si>
  <si>
    <t>Price Per Application: $_____________</t>
  </si>
  <si>
    <t>Building List Below:</t>
  </si>
  <si>
    <t>(on an as - needed basis)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</si>
</sst>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rgb="FFD0E9F0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44" fontId="0" fillId="0" borderId="0" xfId="44" applyFont="1" applyAlignment="1">
      <alignment/>
    </xf>
    <xf numFmtId="0" fontId="1" fillId="0" borderId="11" xfId="0" applyFont="1" applyBorder="1" applyAlignment="1">
      <alignment/>
    </xf>
    <xf numFmtId="0" fontId="1" fillId="32" borderId="12" xfId="0" applyFont="1" applyFill="1" applyBorder="1" applyAlignment="1">
      <alignment/>
    </xf>
    <xf numFmtId="0" fontId="0" fillId="5" borderId="13" xfId="0" applyFill="1" applyBorder="1" applyAlignment="1">
      <alignment/>
    </xf>
    <xf numFmtId="44" fontId="0" fillId="5" borderId="13" xfId="44" applyFont="1" applyFill="1" applyBorder="1" applyAlignment="1">
      <alignment/>
    </xf>
    <xf numFmtId="0" fontId="0" fillId="5" borderId="14" xfId="0" applyFill="1" applyBorder="1" applyAlignment="1">
      <alignment/>
    </xf>
    <xf numFmtId="0" fontId="1" fillId="0" borderId="15" xfId="0" applyFont="1" applyBorder="1" applyAlignment="1">
      <alignment/>
    </xf>
    <xf numFmtId="0" fontId="1" fillId="3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5" borderId="13" xfId="0" applyFill="1" applyBorder="1" applyAlignment="1">
      <alignment horizontal="center"/>
    </xf>
    <xf numFmtId="37" fontId="0" fillId="0" borderId="0" xfId="42" applyNumberFormat="1" applyFont="1" applyAlignment="1">
      <alignment horizontal="center"/>
    </xf>
    <xf numFmtId="37" fontId="0" fillId="5" borderId="13" xfId="42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37" fontId="5" fillId="33" borderId="0" xfId="42" applyNumberFormat="1" applyFont="1" applyFill="1" applyAlignment="1">
      <alignment horizontal="center"/>
    </xf>
    <xf numFmtId="44" fontId="5" fillId="33" borderId="0" xfId="44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37" fontId="0" fillId="33" borderId="0" xfId="42" applyNumberFormat="1" applyFont="1" applyFill="1" applyAlignment="1">
      <alignment horizontal="center"/>
    </xf>
    <xf numFmtId="44" fontId="0" fillId="33" borderId="0" xfId="44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37" fontId="1" fillId="33" borderId="15" xfId="42" applyNumberFormat="1" applyFont="1" applyFill="1" applyBorder="1" applyAlignment="1">
      <alignment horizontal="center" wrapText="1"/>
    </xf>
    <xf numFmtId="44" fontId="1" fillId="33" borderId="15" xfId="44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37" fontId="0" fillId="33" borderId="0" xfId="42" applyNumberFormat="1" applyFont="1" applyFill="1" applyAlignment="1">
      <alignment horizontal="center"/>
    </xf>
    <xf numFmtId="44" fontId="0" fillId="33" borderId="0" xfId="44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37" fontId="0" fillId="33" borderId="17" xfId="42" applyNumberFormat="1" applyFont="1" applyFill="1" applyBorder="1" applyAlignment="1">
      <alignment horizontal="center"/>
    </xf>
    <xf numFmtId="44" fontId="0" fillId="33" borderId="17" xfId="44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37" fontId="0" fillId="33" borderId="17" xfId="42" applyNumberFormat="1" applyFont="1" applyFill="1" applyBorder="1" applyAlignment="1">
      <alignment horizontal="center"/>
    </xf>
    <xf numFmtId="44" fontId="0" fillId="33" borderId="17" xfId="44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37" fontId="7" fillId="33" borderId="17" xfId="42" applyNumberFormat="1" applyFont="1" applyFill="1" applyBorder="1" applyAlignment="1">
      <alignment horizontal="center"/>
    </xf>
    <xf numFmtId="44" fontId="7" fillId="33" borderId="17" xfId="44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37" fontId="6" fillId="33" borderId="0" xfId="42" applyNumberFormat="1" applyFont="1" applyFill="1" applyAlignment="1">
      <alignment horizontal="center"/>
    </xf>
    <xf numFmtId="44" fontId="6" fillId="33" borderId="0" xfId="44" applyFont="1" applyFill="1" applyAlignment="1">
      <alignment/>
    </xf>
    <xf numFmtId="0" fontId="1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37" fontId="50" fillId="33" borderId="0" xfId="42" applyNumberFormat="1" applyFont="1" applyFill="1" applyAlignment="1">
      <alignment horizontal="center"/>
    </xf>
    <xf numFmtId="44" fontId="50" fillId="33" borderId="0" xfId="44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37" fontId="1" fillId="33" borderId="11" xfId="42" applyNumberFormat="1" applyFont="1" applyFill="1" applyBorder="1" applyAlignment="1">
      <alignment horizontal="center"/>
    </xf>
    <xf numFmtId="44" fontId="1" fillId="33" borderId="11" xfId="44" applyFont="1" applyFill="1" applyBorder="1" applyAlignment="1">
      <alignment/>
    </xf>
    <xf numFmtId="0" fontId="1" fillId="33" borderId="15" xfId="0" applyFont="1" applyFill="1" applyBorder="1" applyAlignment="1">
      <alignment/>
    </xf>
    <xf numFmtId="37" fontId="1" fillId="33" borderId="15" xfId="42" applyNumberFormat="1" applyFont="1" applyFill="1" applyBorder="1" applyAlignment="1">
      <alignment horizontal="center"/>
    </xf>
    <xf numFmtId="44" fontId="1" fillId="33" borderId="15" xfId="4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7" fontId="1" fillId="33" borderId="0" xfId="42" applyNumberFormat="1" applyFont="1" applyFill="1" applyBorder="1" applyAlignment="1">
      <alignment horizontal="center"/>
    </xf>
    <xf numFmtId="44" fontId="1" fillId="33" borderId="0" xfId="44" applyFont="1" applyFill="1" applyBorder="1" applyAlignment="1">
      <alignment/>
    </xf>
    <xf numFmtId="0" fontId="0" fillId="33" borderId="15" xfId="0" applyFill="1" applyBorder="1" applyAlignment="1">
      <alignment/>
    </xf>
    <xf numFmtId="37" fontId="0" fillId="33" borderId="15" xfId="42" applyNumberFormat="1" applyFont="1" applyFill="1" applyBorder="1" applyAlignment="1">
      <alignment horizontal="center"/>
    </xf>
    <xf numFmtId="44" fontId="0" fillId="33" borderId="15" xfId="44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4" fillId="34" borderId="0" xfId="0" applyFont="1" applyFill="1" applyAlignment="1">
      <alignment/>
    </xf>
    <xf numFmtId="0" fontId="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37" fontId="1" fillId="34" borderId="15" xfId="42" applyNumberFormat="1" applyFont="1" applyFill="1" applyBorder="1" applyAlignment="1">
      <alignment horizontal="center" wrapText="1"/>
    </xf>
    <xf numFmtId="44" fontId="1" fillId="34" borderId="15" xfId="44" applyFont="1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37" fontId="0" fillId="34" borderId="0" xfId="42" applyNumberFormat="1" applyFont="1" applyFill="1" applyAlignment="1">
      <alignment horizontal="center"/>
    </xf>
    <xf numFmtId="44" fontId="0" fillId="34" borderId="0" xfId="44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37" fontId="0" fillId="34" borderId="0" xfId="42" applyNumberFormat="1" applyFont="1" applyFill="1" applyAlignment="1">
      <alignment horizontal="center"/>
    </xf>
    <xf numFmtId="44" fontId="0" fillId="34" borderId="0" xfId="44" applyFont="1" applyFill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37" fontId="0" fillId="34" borderId="17" xfId="42" applyNumberFormat="1" applyFont="1" applyFill="1" applyBorder="1" applyAlignment="1">
      <alignment horizontal="center"/>
    </xf>
    <xf numFmtId="44" fontId="0" fillId="34" borderId="17" xfId="44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3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center"/>
    </xf>
    <xf numFmtId="37" fontId="0" fillId="34" borderId="17" xfId="42" applyNumberFormat="1" applyFont="1" applyFill="1" applyBorder="1" applyAlignment="1">
      <alignment horizontal="center"/>
    </xf>
    <xf numFmtId="44" fontId="0" fillId="34" borderId="17" xfId="44" applyFont="1" applyFill="1" applyBorder="1" applyAlignment="1">
      <alignment/>
    </xf>
    <xf numFmtId="0" fontId="1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8" fillId="34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37" fontId="7" fillId="34" borderId="17" xfId="42" applyNumberFormat="1" applyFont="1" applyFill="1" applyBorder="1" applyAlignment="1">
      <alignment horizontal="center"/>
    </xf>
    <xf numFmtId="44" fontId="7" fillId="34" borderId="17" xfId="44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37" fontId="6" fillId="34" borderId="0" xfId="42" applyNumberFormat="1" applyFont="1" applyFill="1" applyAlignment="1">
      <alignment horizontal="center"/>
    </xf>
    <xf numFmtId="44" fontId="6" fillId="34" borderId="0" xfId="44" applyFont="1" applyFill="1" applyAlignment="1">
      <alignment/>
    </xf>
    <xf numFmtId="0" fontId="1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37" fontId="50" fillId="34" borderId="0" xfId="42" applyNumberFormat="1" applyFont="1" applyFill="1" applyAlignment="1">
      <alignment horizontal="center"/>
    </xf>
    <xf numFmtId="44" fontId="50" fillId="34" borderId="0" xfId="44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37" fontId="1" fillId="34" borderId="11" xfId="42" applyNumberFormat="1" applyFont="1" applyFill="1" applyBorder="1" applyAlignment="1">
      <alignment horizontal="center"/>
    </xf>
    <xf numFmtId="44" fontId="1" fillId="34" borderId="11" xfId="44" applyFont="1" applyFill="1" applyBorder="1" applyAlignment="1">
      <alignment/>
    </xf>
    <xf numFmtId="0" fontId="1" fillId="34" borderId="15" xfId="0" applyFont="1" applyFill="1" applyBorder="1" applyAlignment="1">
      <alignment/>
    </xf>
    <xf numFmtId="37" fontId="1" fillId="34" borderId="15" xfId="42" applyNumberFormat="1" applyFont="1" applyFill="1" applyBorder="1" applyAlignment="1">
      <alignment horizontal="center"/>
    </xf>
    <xf numFmtId="44" fontId="1" fillId="34" borderId="15" xfId="4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37" fontId="1" fillId="34" borderId="0" xfId="42" applyNumberFormat="1" applyFont="1" applyFill="1" applyBorder="1" applyAlignment="1">
      <alignment horizontal="center"/>
    </xf>
    <xf numFmtId="44" fontId="1" fillId="34" borderId="0" xfId="44" applyFont="1" applyFill="1" applyBorder="1" applyAlignment="1">
      <alignment/>
    </xf>
    <xf numFmtId="0" fontId="0" fillId="34" borderId="15" xfId="0" applyFill="1" applyBorder="1" applyAlignment="1">
      <alignment/>
    </xf>
    <xf numFmtId="37" fontId="0" fillId="34" borderId="15" xfId="42" applyNumberFormat="1" applyFont="1" applyFill="1" applyBorder="1" applyAlignment="1">
      <alignment horizontal="center"/>
    </xf>
    <xf numFmtId="44" fontId="0" fillId="34" borderId="15" xfId="44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37" fontId="5" fillId="35" borderId="0" xfId="42" applyNumberFormat="1" applyFont="1" applyFill="1" applyAlignment="1">
      <alignment horizontal="center"/>
    </xf>
    <xf numFmtId="44" fontId="5" fillId="35" borderId="0" xfId="44" applyFont="1" applyFill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37" fontId="0" fillId="35" borderId="0" xfId="42" applyNumberFormat="1" applyFont="1" applyFill="1" applyAlignment="1">
      <alignment horizontal="center"/>
    </xf>
    <xf numFmtId="44" fontId="0" fillId="35" borderId="0" xfId="44" applyFont="1" applyFill="1" applyAlignment="1">
      <alignment/>
    </xf>
    <xf numFmtId="0" fontId="1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5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37" fontId="1" fillId="35" borderId="15" xfId="42" applyNumberFormat="1" applyFont="1" applyFill="1" applyBorder="1" applyAlignment="1">
      <alignment horizontal="center" wrapText="1"/>
    </xf>
    <xf numFmtId="44" fontId="1" fillId="35" borderId="15" xfId="44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3" fillId="35" borderId="0" xfId="0" applyFont="1" applyFill="1" applyAlignment="1">
      <alignment wrapText="1"/>
    </xf>
    <xf numFmtId="0" fontId="3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37" fontId="0" fillId="35" borderId="0" xfId="42" applyNumberFormat="1" applyFont="1" applyFill="1" applyAlignment="1">
      <alignment horizontal="center"/>
    </xf>
    <xf numFmtId="44" fontId="0" fillId="35" borderId="0" xfId="44" applyFont="1" applyFill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37" fontId="0" fillId="35" borderId="17" xfId="42" applyNumberFormat="1" applyFont="1" applyFill="1" applyBorder="1" applyAlignment="1">
      <alignment horizontal="center"/>
    </xf>
    <xf numFmtId="44" fontId="0" fillId="35" borderId="17" xfId="44" applyFont="1" applyFill="1" applyBorder="1" applyAlignment="1">
      <alignment/>
    </xf>
    <xf numFmtId="0" fontId="0" fillId="35" borderId="0" xfId="0" applyFont="1" applyFill="1" applyAlignment="1">
      <alignment wrapText="1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37" fontId="0" fillId="35" borderId="17" xfId="42" applyNumberFormat="1" applyFont="1" applyFill="1" applyBorder="1" applyAlignment="1">
      <alignment horizontal="center"/>
    </xf>
    <xf numFmtId="44" fontId="0" fillId="35" borderId="17" xfId="44" applyFont="1" applyFill="1" applyBorder="1" applyAlignment="1">
      <alignment/>
    </xf>
    <xf numFmtId="0" fontId="1" fillId="35" borderId="0" xfId="0" applyFont="1" applyFill="1" applyAlignment="1">
      <alignment wrapText="1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5" borderId="17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44" fontId="7" fillId="35" borderId="17" xfId="44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37" fontId="7" fillId="35" borderId="0" xfId="42" applyNumberFormat="1" applyFont="1" applyFill="1" applyAlignment="1">
      <alignment horizontal="center"/>
    </xf>
    <xf numFmtId="44" fontId="7" fillId="35" borderId="0" xfId="44" applyFont="1" applyFill="1" applyAlignment="1">
      <alignment/>
    </xf>
    <xf numFmtId="0" fontId="1" fillId="35" borderId="17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37" fontId="1" fillId="35" borderId="11" xfId="42" applyNumberFormat="1" applyFont="1" applyFill="1" applyBorder="1" applyAlignment="1">
      <alignment horizontal="center"/>
    </xf>
    <xf numFmtId="44" fontId="1" fillId="35" borderId="11" xfId="44" applyFont="1" applyFill="1" applyBorder="1" applyAlignment="1">
      <alignment/>
    </xf>
    <xf numFmtId="44" fontId="0" fillId="35" borderId="0" xfId="44" applyFont="1" applyFill="1" applyAlignment="1" applyProtection="1">
      <alignment/>
      <protection/>
    </xf>
    <xf numFmtId="37" fontId="1" fillId="35" borderId="15" xfId="42" applyNumberFormat="1" applyFont="1" applyFill="1" applyBorder="1" applyAlignment="1">
      <alignment horizontal="center"/>
    </xf>
    <xf numFmtId="44" fontId="1" fillId="35" borderId="15" xfId="44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37" fontId="1" fillId="35" borderId="0" xfId="42" applyNumberFormat="1" applyFont="1" applyFill="1" applyBorder="1" applyAlignment="1">
      <alignment horizontal="center"/>
    </xf>
    <xf numFmtId="44" fontId="1" fillId="35" borderId="0" xfId="44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37" fontId="0" fillId="35" borderId="13" xfId="42" applyNumberFormat="1" applyFont="1" applyFill="1" applyBorder="1" applyAlignment="1">
      <alignment horizontal="center"/>
    </xf>
    <xf numFmtId="44" fontId="0" fillId="35" borderId="13" xfId="44" applyFont="1" applyFill="1" applyBorder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37" fontId="50" fillId="35" borderId="0" xfId="42" applyNumberFormat="1" applyFont="1" applyFill="1" applyAlignment="1">
      <alignment horizontal="center"/>
    </xf>
    <xf numFmtId="44" fontId="50" fillId="35" borderId="0" xfId="44" applyFont="1" applyFill="1" applyAlignment="1">
      <alignment/>
    </xf>
    <xf numFmtId="44" fontId="0" fillId="0" borderId="0" xfId="44" applyFont="1" applyFill="1" applyAlignment="1" applyProtection="1">
      <alignment/>
      <protection locked="0"/>
    </xf>
    <xf numFmtId="44" fontId="0" fillId="0" borderId="17" xfId="44" applyFont="1" applyFill="1" applyBorder="1" applyAlignment="1" applyProtection="1">
      <alignment/>
      <protection locked="0"/>
    </xf>
    <xf numFmtId="44" fontId="0" fillId="0" borderId="17" xfId="44" applyFont="1" applyFill="1" applyBorder="1" applyAlignment="1" applyProtection="1">
      <alignment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4" fontId="7" fillId="0" borderId="17" xfId="44" applyFont="1" applyFill="1" applyBorder="1" applyAlignment="1" applyProtection="1">
      <alignment/>
      <protection locked="0"/>
    </xf>
    <xf numFmtId="44" fontId="7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37" fontId="5" fillId="36" borderId="0" xfId="42" applyNumberFormat="1" applyFont="1" applyFill="1" applyAlignment="1">
      <alignment horizontal="center"/>
    </xf>
    <xf numFmtId="44" fontId="5" fillId="36" borderId="0" xfId="44" applyFont="1" applyFill="1" applyAlignment="1">
      <alignment/>
    </xf>
    <xf numFmtId="0" fontId="0" fillId="36" borderId="10" xfId="0" applyFill="1" applyBorder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37" fontId="0" fillId="36" borderId="0" xfId="42" applyNumberFormat="1" applyFont="1" applyFill="1" applyAlignment="1">
      <alignment horizontal="center"/>
    </xf>
    <xf numFmtId="44" fontId="0" fillId="36" borderId="0" xfId="44" applyFont="1" applyFill="1" applyAlignment="1">
      <alignment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5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37" fontId="1" fillId="36" borderId="15" xfId="42" applyNumberFormat="1" applyFont="1" applyFill="1" applyBorder="1" applyAlignment="1">
      <alignment horizontal="center" wrapText="1"/>
    </xf>
    <xf numFmtId="44" fontId="1" fillId="36" borderId="15" xfId="44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37" fontId="0" fillId="36" borderId="0" xfId="42" applyNumberFormat="1" applyFont="1" applyFill="1" applyAlignment="1">
      <alignment horizontal="center"/>
    </xf>
    <xf numFmtId="44" fontId="0" fillId="36" borderId="0" xfId="44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37" fontId="0" fillId="36" borderId="17" xfId="42" applyNumberFormat="1" applyFont="1" applyFill="1" applyBorder="1" applyAlignment="1">
      <alignment horizontal="center"/>
    </xf>
    <xf numFmtId="44" fontId="0" fillId="36" borderId="17" xfId="44" applyFont="1" applyFill="1" applyBorder="1" applyAlignment="1">
      <alignment/>
    </xf>
    <xf numFmtId="0" fontId="0" fillId="36" borderId="0" xfId="0" applyFont="1" applyFill="1" applyAlignment="1">
      <alignment wrapText="1"/>
    </xf>
    <xf numFmtId="0" fontId="3" fillId="36" borderId="17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37" fontId="0" fillId="36" borderId="17" xfId="42" applyNumberFormat="1" applyFont="1" applyFill="1" applyBorder="1" applyAlignment="1">
      <alignment horizontal="center"/>
    </xf>
    <xf numFmtId="44" fontId="0" fillId="36" borderId="17" xfId="44" applyFont="1" applyFill="1" applyBorder="1" applyAlignment="1">
      <alignment/>
    </xf>
    <xf numFmtId="0" fontId="1" fillId="36" borderId="0" xfId="0" applyFont="1" applyFill="1" applyAlignment="1">
      <alignment wrapText="1"/>
    </xf>
    <xf numFmtId="0" fontId="0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17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7" xfId="0" applyFont="1" applyFill="1" applyBorder="1" applyAlignment="1">
      <alignment horizontal="center"/>
    </xf>
    <xf numFmtId="37" fontId="7" fillId="36" borderId="17" xfId="42" applyNumberFormat="1" applyFont="1" applyFill="1" applyBorder="1" applyAlignment="1">
      <alignment horizontal="center"/>
    </xf>
    <xf numFmtId="44" fontId="7" fillId="36" borderId="17" xfId="44" applyFont="1" applyFill="1" applyBorder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37" fontId="6" fillId="36" borderId="0" xfId="42" applyNumberFormat="1" applyFont="1" applyFill="1" applyAlignment="1">
      <alignment horizontal="center"/>
    </xf>
    <xf numFmtId="44" fontId="6" fillId="36" borderId="0" xfId="44" applyFont="1" applyFill="1" applyAlignment="1">
      <alignment/>
    </xf>
    <xf numFmtId="0" fontId="1" fillId="36" borderId="17" xfId="0" applyFont="1" applyFill="1" applyBorder="1" applyAlignment="1">
      <alignment/>
    </xf>
    <xf numFmtId="0" fontId="3" fillId="36" borderId="0" xfId="0" applyFont="1" applyFill="1" applyAlignment="1">
      <alignment/>
    </xf>
    <xf numFmtId="0" fontId="52" fillId="36" borderId="0" xfId="0" applyFont="1" applyFill="1" applyAlignment="1">
      <alignment wrapText="1"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horizontal="center"/>
    </xf>
    <xf numFmtId="37" fontId="50" fillId="36" borderId="0" xfId="42" applyNumberFormat="1" applyFont="1" applyFill="1" applyAlignment="1">
      <alignment horizontal="center"/>
    </xf>
    <xf numFmtId="44" fontId="50" fillId="36" borderId="0" xfId="44" applyFont="1" applyFill="1" applyAlignment="1">
      <alignment/>
    </xf>
    <xf numFmtId="0" fontId="1" fillId="36" borderId="11" xfId="0" applyFont="1" applyFill="1" applyBorder="1" applyAlignment="1">
      <alignment horizontal="center"/>
    </xf>
    <xf numFmtId="37" fontId="1" fillId="36" borderId="11" xfId="42" applyNumberFormat="1" applyFont="1" applyFill="1" applyBorder="1" applyAlignment="1">
      <alignment horizontal="center"/>
    </xf>
    <xf numFmtId="44" fontId="1" fillId="36" borderId="11" xfId="44" applyFont="1" applyFill="1" applyBorder="1" applyAlignment="1">
      <alignment/>
    </xf>
    <xf numFmtId="37" fontId="1" fillId="36" borderId="15" xfId="42" applyNumberFormat="1" applyFont="1" applyFill="1" applyBorder="1" applyAlignment="1">
      <alignment horizontal="center"/>
    </xf>
    <xf numFmtId="44" fontId="1" fillId="36" borderId="15" xfId="44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3" xfId="0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37" fontId="0" fillId="36" borderId="13" xfId="42" applyNumberFormat="1" applyFont="1" applyFill="1" applyBorder="1" applyAlignment="1">
      <alignment horizontal="center"/>
    </xf>
    <xf numFmtId="44" fontId="0" fillId="36" borderId="13" xfId="44" applyFont="1" applyFill="1" applyBorder="1" applyAlignment="1">
      <alignment/>
    </xf>
    <xf numFmtId="44" fontId="6" fillId="0" borderId="0" xfId="44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wrapText="1"/>
      <protection locked="0"/>
    </xf>
    <xf numFmtId="44" fontId="50" fillId="0" borderId="0" xfId="44" applyFont="1" applyFill="1" applyAlignment="1" applyProtection="1">
      <alignment/>
      <protection locked="0"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5" xfId="0" applyFont="1" applyFill="1" applyBorder="1" applyAlignment="1">
      <alignment horizontal="center" wrapText="1"/>
    </xf>
    <xf numFmtId="0" fontId="3" fillId="37" borderId="0" xfId="0" applyFont="1" applyFill="1" applyAlignment="1">
      <alignment wrapText="1"/>
    </xf>
    <xf numFmtId="0" fontId="3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wrapText="1"/>
    </xf>
    <xf numFmtId="0" fontId="3" fillId="37" borderId="17" xfId="0" applyFont="1" applyFill="1" applyBorder="1" applyAlignment="1">
      <alignment/>
    </xf>
    <xf numFmtId="0" fontId="3" fillId="37" borderId="17" xfId="0" applyFont="1" applyFill="1" applyBorder="1" applyAlignment="1">
      <alignment horizontal="center"/>
    </xf>
    <xf numFmtId="0" fontId="1" fillId="37" borderId="0" xfId="0" applyFont="1" applyFill="1" applyAlignment="1">
      <alignment wrapText="1"/>
    </xf>
    <xf numFmtId="0" fontId="0" fillId="37" borderId="10" xfId="0" applyFont="1" applyFill="1" applyBorder="1" applyAlignment="1">
      <alignment/>
    </xf>
    <xf numFmtId="0" fontId="8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50" fillId="37" borderId="0" xfId="0" applyFont="1" applyFill="1" applyAlignment="1">
      <alignment/>
    </xf>
    <xf numFmtId="0" fontId="50" fillId="37" borderId="0" xfId="0" applyFont="1" applyFill="1" applyAlignment="1">
      <alignment horizontal="center"/>
    </xf>
    <xf numFmtId="0" fontId="1" fillId="37" borderId="15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37" fontId="0" fillId="0" borderId="15" xfId="42" applyNumberFormat="1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37" fontId="0" fillId="0" borderId="0" xfId="42" applyNumberFormat="1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7" fontId="1" fillId="0" borderId="0" xfId="42" applyNumberFormat="1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37" fontId="0" fillId="0" borderId="0" xfId="42" applyNumberFormat="1" applyFont="1" applyFill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37" fontId="0" fillId="0" borderId="15" xfId="42" applyNumberFormat="1" applyFont="1" applyFill="1" applyBorder="1" applyAlignment="1" applyProtection="1">
      <alignment horizontal="center"/>
      <protection locked="0"/>
    </xf>
    <xf numFmtId="44" fontId="0" fillId="0" borderId="15" xfId="44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37" borderId="0" xfId="0" applyFont="1" applyFill="1" applyAlignment="1">
      <alignment horizontal="left"/>
    </xf>
    <xf numFmtId="0" fontId="0" fillId="0" borderId="18" xfId="0" applyBorder="1" applyAlignment="1">
      <alignment/>
    </xf>
    <xf numFmtId="0" fontId="0" fillId="6" borderId="10" xfId="0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10" xfId="0" applyFill="1" applyBorder="1" applyAlignment="1">
      <alignment/>
    </xf>
    <xf numFmtId="0" fontId="50" fillId="38" borderId="0" xfId="0" applyFont="1" applyFill="1" applyAlignment="1">
      <alignment/>
    </xf>
    <xf numFmtId="0" fontId="50" fillId="38" borderId="0" xfId="0" applyFont="1" applyFill="1" applyAlignment="1">
      <alignment horizontal="center"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0" fontId="9" fillId="37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8.28125" style="148" customWidth="1"/>
    <col min="2" max="2" width="32.57421875" style="148" customWidth="1"/>
    <col min="3" max="3" width="10.7109375" style="158" customWidth="1"/>
    <col min="4" max="4" width="14.7109375" style="148" customWidth="1"/>
    <col min="5" max="5" width="8.140625" style="158" customWidth="1"/>
    <col min="6" max="6" width="13.00390625" style="159" customWidth="1"/>
    <col min="7" max="8" width="13.00390625" style="160" customWidth="1"/>
    <col min="9" max="9" width="36.00390625" style="148" customWidth="1"/>
    <col min="10" max="10" width="0.5625" style="155" customWidth="1"/>
    <col min="11" max="16384" width="9.140625" style="148" customWidth="1"/>
  </cols>
  <sheetData>
    <row r="1" spans="2:9" ht="15.75">
      <c r="B1" s="149" t="s">
        <v>2</v>
      </c>
      <c r="C1" s="150"/>
      <c r="D1" s="151"/>
      <c r="E1" s="152"/>
      <c r="F1" s="153"/>
      <c r="G1" s="154"/>
      <c r="H1" s="154"/>
      <c r="I1" s="151"/>
    </row>
    <row r="2" spans="2:9" ht="15.75">
      <c r="B2" s="149" t="s">
        <v>1</v>
      </c>
      <c r="C2" s="150"/>
      <c r="D2" s="151"/>
      <c r="E2" s="152"/>
      <c r="F2" s="153"/>
      <c r="G2" s="154"/>
      <c r="H2" s="154"/>
      <c r="I2" s="151"/>
    </row>
    <row r="3" spans="2:3" ht="12.75">
      <c r="B3" s="156"/>
      <c r="C3" s="157"/>
    </row>
    <row r="4" spans="2:3" ht="12.75">
      <c r="B4" s="156" t="s">
        <v>52</v>
      </c>
      <c r="C4" s="157"/>
    </row>
    <row r="5" spans="2:3" ht="12.75">
      <c r="B5" s="156"/>
      <c r="C5" s="157"/>
    </row>
    <row r="6" spans="2:3" ht="12.75">
      <c r="B6" s="156" t="s">
        <v>74</v>
      </c>
      <c r="C6" s="157"/>
    </row>
    <row r="7" spans="2:3" ht="12.75">
      <c r="B7" s="156"/>
      <c r="C7" s="157"/>
    </row>
    <row r="8" spans="1:10" s="169" customFormat="1" ht="50.25" customHeight="1" thickBot="1">
      <c r="A8" s="161" t="s">
        <v>11</v>
      </c>
      <c r="B8" s="162" t="s">
        <v>0</v>
      </c>
      <c r="C8" s="163" t="s">
        <v>45</v>
      </c>
      <c r="D8" s="164" t="s">
        <v>3</v>
      </c>
      <c r="E8" s="165" t="s">
        <v>47</v>
      </c>
      <c r="F8" s="166" t="s">
        <v>48</v>
      </c>
      <c r="G8" s="167" t="s">
        <v>50</v>
      </c>
      <c r="H8" s="167" t="s">
        <v>51</v>
      </c>
      <c r="I8" s="164" t="s">
        <v>12</v>
      </c>
      <c r="J8" s="168"/>
    </row>
    <row r="9" spans="1:3" ht="25.5">
      <c r="A9" s="157">
        <v>1</v>
      </c>
      <c r="B9" s="170" t="s">
        <v>53</v>
      </c>
      <c r="C9" s="171"/>
    </row>
    <row r="10" spans="1:9" ht="12.75">
      <c r="A10" s="157"/>
      <c r="B10" s="172" t="s">
        <v>23</v>
      </c>
      <c r="C10" s="173">
        <v>190</v>
      </c>
      <c r="D10" s="172" t="s">
        <v>37</v>
      </c>
      <c r="E10" s="173">
        <v>4</v>
      </c>
      <c r="F10" s="174">
        <f>$C10*E10</f>
        <v>760</v>
      </c>
      <c r="G10" s="225">
        <v>1</v>
      </c>
      <c r="H10" s="175">
        <f>$F10*G10</f>
        <v>760</v>
      </c>
      <c r="I10" s="345"/>
    </row>
    <row r="11" spans="1:9" ht="12.75">
      <c r="A11" s="157"/>
      <c r="B11" s="172" t="s">
        <v>13</v>
      </c>
      <c r="C11" s="173">
        <v>15</v>
      </c>
      <c r="D11" s="172" t="s">
        <v>37</v>
      </c>
      <c r="E11" s="173">
        <v>4</v>
      </c>
      <c r="F11" s="174">
        <f aca="true" t="shared" si="0" ref="F11:F16">$C11*E11</f>
        <v>60</v>
      </c>
      <c r="G11" s="225">
        <v>0</v>
      </c>
      <c r="H11" s="175">
        <f aca="true" t="shared" si="1" ref="H11:H16">$F11*G11</f>
        <v>0</v>
      </c>
      <c r="I11" s="345"/>
    </row>
    <row r="12" spans="1:9" ht="12.75">
      <c r="A12" s="157"/>
      <c r="B12" s="172" t="s">
        <v>14</v>
      </c>
      <c r="C12" s="173">
        <v>1</v>
      </c>
      <c r="D12" s="172" t="s">
        <v>38</v>
      </c>
      <c r="E12" s="173">
        <v>24</v>
      </c>
      <c r="F12" s="174">
        <f t="shared" si="0"/>
        <v>24</v>
      </c>
      <c r="G12" s="225">
        <v>0</v>
      </c>
      <c r="H12" s="175">
        <f t="shared" si="1"/>
        <v>0</v>
      </c>
      <c r="I12" s="345"/>
    </row>
    <row r="13" spans="1:9" ht="12.75">
      <c r="A13" s="157"/>
      <c r="B13" s="172" t="s">
        <v>22</v>
      </c>
      <c r="C13" s="173">
        <v>1</v>
      </c>
      <c r="D13" s="172" t="s">
        <v>38</v>
      </c>
      <c r="E13" s="173">
        <v>24</v>
      </c>
      <c r="F13" s="174">
        <f t="shared" si="0"/>
        <v>24</v>
      </c>
      <c r="G13" s="225">
        <v>0</v>
      </c>
      <c r="H13" s="175">
        <f t="shared" si="1"/>
        <v>0</v>
      </c>
      <c r="I13" s="345"/>
    </row>
    <row r="14" spans="1:9" ht="12.75">
      <c r="A14" s="157"/>
      <c r="B14" s="172" t="s">
        <v>21</v>
      </c>
      <c r="C14" s="173">
        <v>1</v>
      </c>
      <c r="D14" s="172" t="s">
        <v>37</v>
      </c>
      <c r="E14" s="173">
        <v>4</v>
      </c>
      <c r="F14" s="174">
        <f t="shared" si="0"/>
        <v>4</v>
      </c>
      <c r="G14" s="225">
        <v>0</v>
      </c>
      <c r="H14" s="175">
        <f t="shared" si="1"/>
        <v>0</v>
      </c>
      <c r="I14" s="345"/>
    </row>
    <row r="15" spans="1:9" ht="12.75">
      <c r="A15" s="157"/>
      <c r="B15" s="172" t="s">
        <v>24</v>
      </c>
      <c r="C15" s="173">
        <v>1</v>
      </c>
      <c r="D15" s="172" t="s">
        <v>39</v>
      </c>
      <c r="E15" s="173">
        <v>24</v>
      </c>
      <c r="F15" s="174">
        <f t="shared" si="0"/>
        <v>24</v>
      </c>
      <c r="G15" s="225">
        <v>0</v>
      </c>
      <c r="H15" s="175">
        <f t="shared" si="1"/>
        <v>0</v>
      </c>
      <c r="I15" s="345"/>
    </row>
    <row r="16" spans="1:9" ht="13.5" thickBot="1">
      <c r="A16" s="157" t="s">
        <v>46</v>
      </c>
      <c r="B16" s="172" t="s">
        <v>30</v>
      </c>
      <c r="C16" s="173">
        <v>2</v>
      </c>
      <c r="D16" s="172" t="s">
        <v>38</v>
      </c>
      <c r="E16" s="173">
        <v>24</v>
      </c>
      <c r="F16" s="174">
        <f t="shared" si="0"/>
        <v>48</v>
      </c>
      <c r="G16" s="225">
        <v>0</v>
      </c>
      <c r="H16" s="175">
        <f t="shared" si="1"/>
        <v>0</v>
      </c>
      <c r="I16" s="345"/>
    </row>
    <row r="17" spans="1:9" ht="12.75">
      <c r="A17" s="157"/>
      <c r="B17" s="176" t="s">
        <v>49</v>
      </c>
      <c r="C17" s="177"/>
      <c r="D17" s="176"/>
      <c r="E17" s="177"/>
      <c r="F17" s="178">
        <f>SUM(F10:F16)</f>
        <v>944</v>
      </c>
      <c r="G17" s="226" t="s">
        <v>46</v>
      </c>
      <c r="H17" s="179">
        <f>SUM(H10:H16)</f>
        <v>760</v>
      </c>
      <c r="I17" s="359"/>
    </row>
    <row r="18" spans="1:9" ht="12.75">
      <c r="A18" s="157"/>
      <c r="B18" s="172"/>
      <c r="C18" s="173"/>
      <c r="D18" s="172"/>
      <c r="E18" s="173"/>
      <c r="F18" s="174"/>
      <c r="G18" s="225"/>
      <c r="H18" s="175"/>
      <c r="I18" s="345"/>
    </row>
    <row r="19" spans="1:9" ht="25.5">
      <c r="A19" s="157">
        <v>2</v>
      </c>
      <c r="B19" s="180" t="s">
        <v>55</v>
      </c>
      <c r="C19" s="173"/>
      <c r="D19" s="172"/>
      <c r="E19" s="173"/>
      <c r="F19" s="174"/>
      <c r="G19" s="225"/>
      <c r="H19" s="175"/>
      <c r="I19" s="345"/>
    </row>
    <row r="20" spans="1:9" ht="12.75">
      <c r="A20" s="157"/>
      <c r="B20" s="172" t="s">
        <v>15</v>
      </c>
      <c r="C20" s="173">
        <v>241</v>
      </c>
      <c r="D20" s="172" t="s">
        <v>37</v>
      </c>
      <c r="E20" s="173">
        <v>4</v>
      </c>
      <c r="F20" s="174">
        <f aca="true" t="shared" si="2" ref="F20:F25">$C20*E20</f>
        <v>964</v>
      </c>
      <c r="G20" s="225">
        <v>0</v>
      </c>
      <c r="H20" s="175">
        <f aca="true" t="shared" si="3" ref="H20:H25">$F20*G20</f>
        <v>0</v>
      </c>
      <c r="I20" s="345"/>
    </row>
    <row r="21" spans="1:9" ht="12.75">
      <c r="A21" s="157"/>
      <c r="B21" s="172" t="s">
        <v>13</v>
      </c>
      <c r="C21" s="173">
        <v>15</v>
      </c>
      <c r="D21" s="172" t="s">
        <v>37</v>
      </c>
      <c r="E21" s="173">
        <v>4</v>
      </c>
      <c r="F21" s="174">
        <f t="shared" si="2"/>
        <v>60</v>
      </c>
      <c r="G21" s="225">
        <v>0</v>
      </c>
      <c r="H21" s="175">
        <f t="shared" si="3"/>
        <v>0</v>
      </c>
      <c r="I21" s="345"/>
    </row>
    <row r="22" spans="1:9" ht="12.75">
      <c r="A22" s="157"/>
      <c r="B22" s="172" t="s">
        <v>16</v>
      </c>
      <c r="C22" s="173">
        <v>1</v>
      </c>
      <c r="D22" s="172" t="s">
        <v>37</v>
      </c>
      <c r="E22" s="173">
        <v>4</v>
      </c>
      <c r="F22" s="174">
        <f t="shared" si="2"/>
        <v>4</v>
      </c>
      <c r="G22" s="225">
        <v>0</v>
      </c>
      <c r="H22" s="175">
        <f t="shared" si="3"/>
        <v>0</v>
      </c>
      <c r="I22" s="345"/>
    </row>
    <row r="23" spans="1:9" ht="12.75">
      <c r="A23" s="157"/>
      <c r="B23" s="172" t="s">
        <v>21</v>
      </c>
      <c r="C23" s="173">
        <v>1</v>
      </c>
      <c r="D23" s="172" t="s">
        <v>37</v>
      </c>
      <c r="E23" s="173">
        <v>4</v>
      </c>
      <c r="F23" s="174">
        <f t="shared" si="2"/>
        <v>4</v>
      </c>
      <c r="G23" s="225">
        <v>0</v>
      </c>
      <c r="H23" s="175">
        <f t="shared" si="3"/>
        <v>0</v>
      </c>
      <c r="I23" s="345"/>
    </row>
    <row r="24" spans="1:9" ht="12.75">
      <c r="A24" s="157"/>
      <c r="B24" s="172" t="s">
        <v>24</v>
      </c>
      <c r="C24" s="173">
        <v>1</v>
      </c>
      <c r="D24" s="172" t="s">
        <v>39</v>
      </c>
      <c r="E24" s="173">
        <v>24</v>
      </c>
      <c r="F24" s="174">
        <f t="shared" si="2"/>
        <v>24</v>
      </c>
      <c r="G24" s="225">
        <v>0</v>
      </c>
      <c r="H24" s="175">
        <f t="shared" si="3"/>
        <v>0</v>
      </c>
      <c r="I24" s="345"/>
    </row>
    <row r="25" spans="1:9" ht="13.5" thickBot="1">
      <c r="A25" s="157" t="s">
        <v>46</v>
      </c>
      <c r="B25" s="172" t="s">
        <v>31</v>
      </c>
      <c r="C25" s="173">
        <v>2</v>
      </c>
      <c r="D25" s="172" t="s">
        <v>38</v>
      </c>
      <c r="E25" s="173">
        <v>25</v>
      </c>
      <c r="F25" s="174">
        <f t="shared" si="2"/>
        <v>50</v>
      </c>
      <c r="G25" s="225">
        <v>0</v>
      </c>
      <c r="H25" s="175">
        <f t="shared" si="3"/>
        <v>0</v>
      </c>
      <c r="I25" s="345"/>
    </row>
    <row r="26" spans="1:9" ht="12.75">
      <c r="A26" s="156"/>
      <c r="B26" s="181"/>
      <c r="C26" s="182"/>
      <c r="D26" s="183"/>
      <c r="E26" s="184"/>
      <c r="F26" s="185">
        <f>SUM(F20:F25)</f>
        <v>1106</v>
      </c>
      <c r="G26" s="227"/>
      <c r="H26" s="186">
        <f>SUM(H20:H25)</f>
        <v>0</v>
      </c>
      <c r="I26" s="360"/>
    </row>
    <row r="27" spans="1:9" ht="12.75">
      <c r="A27" s="156"/>
      <c r="B27" s="172"/>
      <c r="C27" s="173"/>
      <c r="G27" s="228"/>
      <c r="I27" s="352"/>
    </row>
    <row r="28" spans="1:9" ht="25.5">
      <c r="A28" s="157">
        <v>3</v>
      </c>
      <c r="B28" s="187" t="s">
        <v>56</v>
      </c>
      <c r="C28" s="157"/>
      <c r="G28" s="228"/>
      <c r="I28" s="352"/>
    </row>
    <row r="29" spans="1:10" s="172" customFormat="1" ht="12.75">
      <c r="A29" s="157"/>
      <c r="B29" s="172" t="s">
        <v>17</v>
      </c>
      <c r="C29" s="173">
        <v>300</v>
      </c>
      <c r="D29" s="172" t="s">
        <v>57</v>
      </c>
      <c r="E29" s="173">
        <v>24</v>
      </c>
      <c r="F29" s="174">
        <f>$C29*E29</f>
        <v>7200</v>
      </c>
      <c r="G29" s="225">
        <v>0</v>
      </c>
      <c r="H29" s="175">
        <f>$F29*G29</f>
        <v>0</v>
      </c>
      <c r="I29" s="345"/>
      <c r="J29" s="188"/>
    </row>
    <row r="30" spans="1:10" s="172" customFormat="1" ht="25.5">
      <c r="A30" s="157" t="s">
        <v>46</v>
      </c>
      <c r="B30" s="180" t="s">
        <v>72</v>
      </c>
      <c r="C30" s="173"/>
      <c r="D30" s="189" t="s">
        <v>46</v>
      </c>
      <c r="E30" s="189"/>
      <c r="F30" s="189"/>
      <c r="G30" s="229"/>
      <c r="H30" s="189"/>
      <c r="I30" s="345"/>
      <c r="J30" s="188"/>
    </row>
    <row r="31" spans="1:10" s="172" customFormat="1" ht="12.75">
      <c r="A31" s="157"/>
      <c r="B31" s="172" t="s">
        <v>18</v>
      </c>
      <c r="C31" s="173">
        <v>5</v>
      </c>
      <c r="D31" s="172" t="s">
        <v>37</v>
      </c>
      <c r="E31" s="173">
        <v>4</v>
      </c>
      <c r="F31" s="174">
        <f aca="true" t="shared" si="4" ref="F31:F36">$C31*E31</f>
        <v>20</v>
      </c>
      <c r="G31" s="225">
        <v>0</v>
      </c>
      <c r="H31" s="175">
        <f aca="true" t="shared" si="5" ref="H31:H36">$F31*G31</f>
        <v>0</v>
      </c>
      <c r="I31" s="345"/>
      <c r="J31" s="188"/>
    </row>
    <row r="32" spans="1:10" s="172" customFormat="1" ht="29.25" customHeight="1">
      <c r="A32" s="157"/>
      <c r="B32" s="172" t="s">
        <v>16</v>
      </c>
      <c r="C32" s="173">
        <v>1</v>
      </c>
      <c r="D32" s="172" t="s">
        <v>37</v>
      </c>
      <c r="E32" s="173">
        <v>4</v>
      </c>
      <c r="F32" s="174">
        <f t="shared" si="4"/>
        <v>4</v>
      </c>
      <c r="G32" s="225">
        <v>0</v>
      </c>
      <c r="H32" s="175">
        <f t="shared" si="5"/>
        <v>0</v>
      </c>
      <c r="I32" s="345"/>
      <c r="J32" s="188"/>
    </row>
    <row r="33" spans="1:10" s="172" customFormat="1" ht="12.75">
      <c r="A33" s="157"/>
      <c r="B33" s="172" t="s">
        <v>21</v>
      </c>
      <c r="C33" s="173">
        <v>1</v>
      </c>
      <c r="D33" s="172" t="s">
        <v>37</v>
      </c>
      <c r="E33" s="173">
        <v>4</v>
      </c>
      <c r="F33" s="174">
        <f t="shared" si="4"/>
        <v>4</v>
      </c>
      <c r="G33" s="225">
        <v>0</v>
      </c>
      <c r="H33" s="175">
        <f t="shared" si="5"/>
        <v>0</v>
      </c>
      <c r="I33" s="345"/>
      <c r="J33" s="188"/>
    </row>
    <row r="34" spans="1:10" s="172" customFormat="1" ht="12.75">
      <c r="A34" s="157"/>
      <c r="B34" s="172" t="s">
        <v>24</v>
      </c>
      <c r="C34" s="173">
        <v>1</v>
      </c>
      <c r="D34" s="172" t="s">
        <v>40</v>
      </c>
      <c r="E34" s="173">
        <v>24</v>
      </c>
      <c r="F34" s="174">
        <f t="shared" si="4"/>
        <v>24</v>
      </c>
      <c r="G34" s="225">
        <v>0</v>
      </c>
      <c r="H34" s="175">
        <f t="shared" si="5"/>
        <v>0</v>
      </c>
      <c r="I34" s="345"/>
      <c r="J34" s="188"/>
    </row>
    <row r="35" spans="1:10" s="172" customFormat="1" ht="12.75">
      <c r="A35" s="157"/>
      <c r="B35" s="172" t="s">
        <v>25</v>
      </c>
      <c r="C35" s="173">
        <v>1</v>
      </c>
      <c r="D35" s="172" t="s">
        <v>39</v>
      </c>
      <c r="E35" s="173">
        <v>24</v>
      </c>
      <c r="F35" s="174">
        <f t="shared" si="4"/>
        <v>24</v>
      </c>
      <c r="G35" s="225">
        <v>0</v>
      </c>
      <c r="H35" s="175">
        <f t="shared" si="5"/>
        <v>0</v>
      </c>
      <c r="I35" s="345"/>
      <c r="J35" s="188"/>
    </row>
    <row r="36" spans="1:10" s="172" customFormat="1" ht="15.75" thickBot="1">
      <c r="A36" s="190"/>
      <c r="B36" s="172" t="s">
        <v>26</v>
      </c>
      <c r="C36" s="173">
        <v>1</v>
      </c>
      <c r="D36" s="172" t="s">
        <v>39</v>
      </c>
      <c r="E36" s="173">
        <v>24</v>
      </c>
      <c r="F36" s="174">
        <f t="shared" si="4"/>
        <v>24</v>
      </c>
      <c r="G36" s="225">
        <v>0</v>
      </c>
      <c r="H36" s="175">
        <f t="shared" si="5"/>
        <v>0</v>
      </c>
      <c r="I36" s="345"/>
      <c r="J36" s="188"/>
    </row>
    <row r="37" spans="1:10" s="172" customFormat="1" ht="15">
      <c r="A37" s="191"/>
      <c r="B37" s="192" t="s">
        <v>49</v>
      </c>
      <c r="C37" s="193"/>
      <c r="D37" s="192"/>
      <c r="E37" s="193"/>
      <c r="F37" s="178">
        <f>SUM(F36,F35,F34,F33,F32,F31,F29)</f>
        <v>7300</v>
      </c>
      <c r="G37" s="230"/>
      <c r="H37" s="194">
        <f>SUM(H31:H36,H29)</f>
        <v>0</v>
      </c>
      <c r="I37" s="361"/>
      <c r="J37" s="188"/>
    </row>
    <row r="38" spans="1:10" s="172" customFormat="1" ht="14.25">
      <c r="A38" s="156"/>
      <c r="B38" s="195"/>
      <c r="C38" s="196"/>
      <c r="D38" s="195"/>
      <c r="E38" s="196"/>
      <c r="F38" s="197"/>
      <c r="G38" s="231"/>
      <c r="H38" s="198"/>
      <c r="I38" s="362"/>
      <c r="J38" s="188"/>
    </row>
    <row r="39" spans="1:10" s="172" customFormat="1" ht="25.5">
      <c r="A39" s="157">
        <v>4</v>
      </c>
      <c r="B39" s="187" t="s">
        <v>58</v>
      </c>
      <c r="C39" s="157"/>
      <c r="E39" s="173"/>
      <c r="F39" s="174"/>
      <c r="G39" s="225"/>
      <c r="H39" s="175"/>
      <c r="I39" s="345"/>
      <c r="J39" s="188"/>
    </row>
    <row r="40" spans="1:10" s="172" customFormat="1" ht="12.75">
      <c r="A40" s="157"/>
      <c r="B40" s="172" t="s">
        <v>19</v>
      </c>
      <c r="C40" s="173">
        <v>258</v>
      </c>
      <c r="D40" s="172" t="s">
        <v>57</v>
      </c>
      <c r="E40" s="173">
        <v>24</v>
      </c>
      <c r="F40" s="174">
        <f>$C40*E40</f>
        <v>6192</v>
      </c>
      <c r="G40" s="225">
        <v>0</v>
      </c>
      <c r="H40" s="175">
        <f>$F40*G40</f>
        <v>0</v>
      </c>
      <c r="I40" s="345"/>
      <c r="J40" s="188"/>
    </row>
    <row r="41" spans="1:10" s="172" customFormat="1" ht="25.5">
      <c r="A41" s="157"/>
      <c r="B41" s="180" t="s">
        <v>72</v>
      </c>
      <c r="C41" s="173"/>
      <c r="D41" s="189" t="s">
        <v>46</v>
      </c>
      <c r="E41" s="189"/>
      <c r="F41" s="189"/>
      <c r="G41" s="229"/>
      <c r="H41" s="189"/>
      <c r="I41" s="345"/>
      <c r="J41" s="188"/>
    </row>
    <row r="42" spans="1:10" s="172" customFormat="1" ht="27.75" customHeight="1">
      <c r="A42" s="157"/>
      <c r="B42" s="172" t="s">
        <v>16</v>
      </c>
      <c r="C42" s="173">
        <v>1</v>
      </c>
      <c r="D42" s="172" t="s">
        <v>37</v>
      </c>
      <c r="E42" s="173">
        <v>4</v>
      </c>
      <c r="F42" s="174">
        <f>$C42*E42</f>
        <v>4</v>
      </c>
      <c r="G42" s="225">
        <v>0</v>
      </c>
      <c r="H42" s="175">
        <f>$F42*G42</f>
        <v>0</v>
      </c>
      <c r="I42" s="345"/>
      <c r="J42" s="188"/>
    </row>
    <row r="43" spans="1:10" s="172" customFormat="1" ht="12.75">
      <c r="A43" s="157"/>
      <c r="B43" s="172" t="s">
        <v>27</v>
      </c>
      <c r="C43" s="173">
        <v>15</v>
      </c>
      <c r="D43" s="172" t="s">
        <v>37</v>
      </c>
      <c r="E43" s="173">
        <v>4</v>
      </c>
      <c r="F43" s="174">
        <f>$C43*E43</f>
        <v>60</v>
      </c>
      <c r="G43" s="225">
        <v>0</v>
      </c>
      <c r="H43" s="175">
        <f>$F43*G43</f>
        <v>0</v>
      </c>
      <c r="I43" s="345"/>
      <c r="J43" s="188"/>
    </row>
    <row r="44" spans="1:10" s="172" customFormat="1" ht="12.75">
      <c r="A44" s="157"/>
      <c r="B44" s="172" t="s">
        <v>28</v>
      </c>
      <c r="C44" s="173">
        <v>1</v>
      </c>
      <c r="D44" s="172" t="s">
        <v>37</v>
      </c>
      <c r="E44" s="173">
        <v>4</v>
      </c>
      <c r="F44" s="174">
        <f>$C44*E44</f>
        <v>4</v>
      </c>
      <c r="G44" s="225">
        <v>0</v>
      </c>
      <c r="H44" s="175">
        <f>$F44*G44</f>
        <v>0</v>
      </c>
      <c r="I44" s="345"/>
      <c r="J44" s="188"/>
    </row>
    <row r="45" spans="1:10" s="172" customFormat="1" ht="13.5" thickBot="1">
      <c r="A45" s="156"/>
      <c r="B45" s="172" t="s">
        <v>24</v>
      </c>
      <c r="C45" s="173">
        <v>1</v>
      </c>
      <c r="D45" s="172" t="s">
        <v>39</v>
      </c>
      <c r="E45" s="173">
        <v>24</v>
      </c>
      <c r="F45" s="174">
        <f>$C45*E45</f>
        <v>24</v>
      </c>
      <c r="G45" s="225">
        <v>0</v>
      </c>
      <c r="H45" s="175">
        <f>$F45*G45</f>
        <v>0</v>
      </c>
      <c r="I45" s="345"/>
      <c r="J45" s="188"/>
    </row>
    <row r="46" spans="1:10" s="172" customFormat="1" ht="12.75">
      <c r="A46" s="199"/>
      <c r="B46" s="176" t="s">
        <v>49</v>
      </c>
      <c r="C46" s="177"/>
      <c r="D46" s="176"/>
      <c r="E46" s="177" t="s">
        <v>46</v>
      </c>
      <c r="F46" s="178">
        <f>SUM(F45,F44,F43,F42,F40)</f>
        <v>6284</v>
      </c>
      <c r="G46" s="226" t="s">
        <v>46</v>
      </c>
      <c r="H46" s="179">
        <f>SUM(H42:H45,H40)</f>
        <v>0</v>
      </c>
      <c r="I46" s="359"/>
      <c r="J46" s="188"/>
    </row>
    <row r="47" spans="1:10" s="172" customFormat="1" ht="12.75">
      <c r="A47" s="156"/>
      <c r="C47" s="173"/>
      <c r="E47" s="173"/>
      <c r="F47" s="174"/>
      <c r="G47" s="225"/>
      <c r="H47" s="175"/>
      <c r="I47" s="345"/>
      <c r="J47" s="188"/>
    </row>
    <row r="48" spans="1:10" s="172" customFormat="1" ht="12.75">
      <c r="A48" s="157">
        <v>5</v>
      </c>
      <c r="B48" s="156" t="s">
        <v>59</v>
      </c>
      <c r="C48" s="157"/>
      <c r="E48" s="173"/>
      <c r="F48" s="174"/>
      <c r="G48" s="225"/>
      <c r="H48" s="175"/>
      <c r="I48" s="345"/>
      <c r="J48" s="188"/>
    </row>
    <row r="49" spans="1:10" s="172" customFormat="1" ht="12.75">
      <c r="A49" s="157"/>
      <c r="B49" s="172" t="s">
        <v>63</v>
      </c>
      <c r="C49" s="173">
        <v>292</v>
      </c>
      <c r="D49" s="172" t="s">
        <v>37</v>
      </c>
      <c r="E49" s="173">
        <v>4</v>
      </c>
      <c r="F49" s="174">
        <f aca="true" t="shared" si="6" ref="F49:F54">$C49*E49</f>
        <v>1168</v>
      </c>
      <c r="G49" s="225">
        <v>0</v>
      </c>
      <c r="H49" s="175">
        <f aca="true" t="shared" si="7" ref="H49:H54">$F49*G49</f>
        <v>0</v>
      </c>
      <c r="I49" s="345"/>
      <c r="J49" s="188"/>
    </row>
    <row r="50" spans="1:10" s="172" customFormat="1" ht="12.75">
      <c r="A50" s="157"/>
      <c r="B50" s="172" t="s">
        <v>14</v>
      </c>
      <c r="C50" s="173">
        <v>1</v>
      </c>
      <c r="D50" s="172" t="s">
        <v>39</v>
      </c>
      <c r="E50" s="173">
        <v>24</v>
      </c>
      <c r="F50" s="174">
        <f t="shared" si="6"/>
        <v>24</v>
      </c>
      <c r="G50" s="225">
        <v>0</v>
      </c>
      <c r="H50" s="175">
        <f t="shared" si="7"/>
        <v>0</v>
      </c>
      <c r="I50" s="345"/>
      <c r="J50" s="188"/>
    </row>
    <row r="51" spans="1:10" s="172" customFormat="1" ht="12.75">
      <c r="A51" s="157"/>
      <c r="B51" s="172" t="s">
        <v>20</v>
      </c>
      <c r="C51" s="173">
        <v>25</v>
      </c>
      <c r="D51" s="172" t="s">
        <v>37</v>
      </c>
      <c r="E51" s="173">
        <v>4</v>
      </c>
      <c r="F51" s="174">
        <f t="shared" si="6"/>
        <v>100</v>
      </c>
      <c r="G51" s="225">
        <v>0</v>
      </c>
      <c r="H51" s="175">
        <f t="shared" si="7"/>
        <v>0</v>
      </c>
      <c r="I51" s="345"/>
      <c r="J51" s="188"/>
    </row>
    <row r="52" spans="1:10" s="172" customFormat="1" ht="12.75">
      <c r="A52" s="156"/>
      <c r="B52" s="172" t="s">
        <v>41</v>
      </c>
      <c r="C52" s="173">
        <v>5</v>
      </c>
      <c r="D52" s="172" t="s">
        <v>37</v>
      </c>
      <c r="E52" s="173">
        <v>4</v>
      </c>
      <c r="F52" s="174">
        <f t="shared" si="6"/>
        <v>20</v>
      </c>
      <c r="G52" s="225">
        <v>0</v>
      </c>
      <c r="H52" s="175">
        <f t="shared" si="7"/>
        <v>0</v>
      </c>
      <c r="I52" s="345"/>
      <c r="J52" s="188"/>
    </row>
    <row r="53" spans="1:10" s="172" customFormat="1" ht="12.75">
      <c r="A53" s="156"/>
      <c r="B53" s="172" t="s">
        <v>32</v>
      </c>
      <c r="C53" s="173">
        <v>8</v>
      </c>
      <c r="D53" s="172" t="s">
        <v>39</v>
      </c>
      <c r="E53" s="173">
        <v>24</v>
      </c>
      <c r="F53" s="174">
        <f t="shared" si="6"/>
        <v>192</v>
      </c>
      <c r="G53" s="225">
        <v>0</v>
      </c>
      <c r="H53" s="175">
        <f t="shared" si="7"/>
        <v>0</v>
      </c>
      <c r="I53" s="345"/>
      <c r="J53" s="188"/>
    </row>
    <row r="54" spans="1:10" s="172" customFormat="1" ht="13.5" thickBot="1">
      <c r="A54" s="156"/>
      <c r="B54" s="172" t="s">
        <v>24</v>
      </c>
      <c r="C54" s="173">
        <v>1</v>
      </c>
      <c r="D54" s="172" t="s">
        <v>39</v>
      </c>
      <c r="E54" s="173">
        <v>24</v>
      </c>
      <c r="F54" s="174">
        <f t="shared" si="6"/>
        <v>24</v>
      </c>
      <c r="G54" s="225">
        <v>0</v>
      </c>
      <c r="H54" s="175">
        <f t="shared" si="7"/>
        <v>0</v>
      </c>
      <c r="I54" s="345"/>
      <c r="J54" s="188"/>
    </row>
    <row r="55" spans="1:10" s="172" customFormat="1" ht="12.75">
      <c r="A55" s="199"/>
      <c r="B55" s="176" t="s">
        <v>49</v>
      </c>
      <c r="C55" s="177"/>
      <c r="D55" s="176"/>
      <c r="E55" s="177"/>
      <c r="F55" s="178">
        <f>SUM(F49:F54)</f>
        <v>1528</v>
      </c>
      <c r="G55" s="226"/>
      <c r="H55" s="179">
        <f>SUM(H49:H54)</f>
        <v>0</v>
      </c>
      <c r="I55" s="359"/>
      <c r="J55" s="188"/>
    </row>
    <row r="56" spans="1:10" s="172" customFormat="1" ht="12.75">
      <c r="A56" s="156"/>
      <c r="C56" s="173"/>
      <c r="E56" s="173"/>
      <c r="F56" s="174"/>
      <c r="G56" s="225"/>
      <c r="H56" s="175"/>
      <c r="I56" s="345"/>
      <c r="J56" s="188"/>
    </row>
    <row r="57" spans="1:10" s="172" customFormat="1" ht="12.75">
      <c r="A57" s="157">
        <v>6</v>
      </c>
      <c r="C57" s="173"/>
      <c r="E57" s="173"/>
      <c r="F57" s="174"/>
      <c r="G57" s="225"/>
      <c r="H57" s="175"/>
      <c r="I57" s="345"/>
      <c r="J57" s="188"/>
    </row>
    <row r="58" spans="1:10" s="172" customFormat="1" ht="25.5">
      <c r="A58" s="156"/>
      <c r="B58" s="180" t="s">
        <v>73</v>
      </c>
      <c r="C58" s="173"/>
      <c r="D58" s="172" t="s">
        <v>46</v>
      </c>
      <c r="E58" s="180" t="s">
        <v>46</v>
      </c>
      <c r="F58" s="180"/>
      <c r="G58" s="232"/>
      <c r="H58" s="180"/>
      <c r="I58" s="345"/>
      <c r="J58" s="188"/>
    </row>
    <row r="59" spans="1:10" s="172" customFormat="1" ht="13.5" thickBot="1">
      <c r="A59" s="157"/>
      <c r="B59" s="172" t="s">
        <v>61</v>
      </c>
      <c r="C59" s="173">
        <v>87</v>
      </c>
      <c r="D59" s="172" t="s">
        <v>57</v>
      </c>
      <c r="E59" s="173">
        <v>24</v>
      </c>
      <c r="F59" s="174">
        <f>$C59*E59</f>
        <v>2088</v>
      </c>
      <c r="G59" s="225">
        <v>0</v>
      </c>
      <c r="H59" s="175">
        <f>$F59*G59</f>
        <v>0</v>
      </c>
      <c r="I59" s="345"/>
      <c r="J59" s="188"/>
    </row>
    <row r="60" spans="1:20" s="200" customFormat="1" ht="26.25" thickBot="1">
      <c r="A60" s="157"/>
      <c r="B60" s="180" t="s">
        <v>72</v>
      </c>
      <c r="C60" s="173"/>
      <c r="D60" s="189" t="s">
        <v>46</v>
      </c>
      <c r="E60" s="189"/>
      <c r="F60" s="189"/>
      <c r="G60" s="229"/>
      <c r="H60" s="189"/>
      <c r="I60" s="345"/>
      <c r="J60" s="188"/>
      <c r="K60" s="172"/>
      <c r="L60" s="172"/>
      <c r="M60" s="172"/>
      <c r="N60" s="172"/>
      <c r="O60" s="172"/>
      <c r="P60" s="172"/>
      <c r="Q60" s="172"/>
      <c r="R60" s="172"/>
      <c r="S60" s="172"/>
      <c r="T60" s="172"/>
    </row>
    <row r="61" spans="1:20" s="172" customFormat="1" ht="27.75" customHeight="1" thickBot="1" thickTop="1">
      <c r="A61" s="156"/>
      <c r="B61" s="172" t="s">
        <v>29</v>
      </c>
      <c r="C61" s="173">
        <v>2</v>
      </c>
      <c r="D61" s="172" t="s">
        <v>37</v>
      </c>
      <c r="E61" s="173">
        <v>4</v>
      </c>
      <c r="F61" s="174">
        <v>8</v>
      </c>
      <c r="G61" s="225">
        <v>0</v>
      </c>
      <c r="H61" s="175">
        <f>$F61*G61</f>
        <v>0</v>
      </c>
      <c r="I61" s="345"/>
      <c r="J61" s="201"/>
      <c r="K61" s="200"/>
      <c r="L61" s="200"/>
      <c r="M61" s="200"/>
      <c r="N61" s="200"/>
      <c r="O61" s="200"/>
      <c r="P61" s="200"/>
      <c r="Q61" s="200"/>
      <c r="R61" s="200"/>
      <c r="S61" s="200"/>
      <c r="T61" s="200"/>
    </row>
    <row r="62" spans="1:10" s="172" customFormat="1" ht="14.25" thickBot="1" thickTop="1">
      <c r="A62" s="156"/>
      <c r="B62" s="172" t="s">
        <v>24</v>
      </c>
      <c r="C62" s="173">
        <v>1</v>
      </c>
      <c r="D62" s="172" t="s">
        <v>39</v>
      </c>
      <c r="E62" s="173">
        <v>24</v>
      </c>
      <c r="F62" s="174">
        <v>24</v>
      </c>
      <c r="G62" s="225">
        <v>0</v>
      </c>
      <c r="H62" s="175">
        <f>$F62*G62</f>
        <v>0</v>
      </c>
      <c r="I62" s="345"/>
      <c r="J62" s="188"/>
    </row>
    <row r="63" spans="1:10" s="172" customFormat="1" ht="12.75">
      <c r="A63" s="199"/>
      <c r="B63" s="176" t="s">
        <v>49</v>
      </c>
      <c r="C63" s="177"/>
      <c r="D63" s="176"/>
      <c r="E63" s="177"/>
      <c r="F63" s="178">
        <f>SUM(F56:F62)</f>
        <v>2120</v>
      </c>
      <c r="G63" s="226"/>
      <c r="H63" s="179">
        <f>SUM(H61:H62,H59)</f>
        <v>0</v>
      </c>
      <c r="I63" s="359"/>
      <c r="J63" s="188"/>
    </row>
    <row r="64" spans="1:10" s="172" customFormat="1" ht="12.75">
      <c r="A64" s="156"/>
      <c r="C64" s="173"/>
      <c r="E64" s="173"/>
      <c r="F64" s="174"/>
      <c r="G64" s="225"/>
      <c r="H64" s="175"/>
      <c r="I64" s="345"/>
      <c r="J64" s="188"/>
    </row>
    <row r="65" spans="1:20" s="202" customFormat="1" ht="13.5" thickBot="1">
      <c r="A65" s="157">
        <v>7</v>
      </c>
      <c r="B65" s="172" t="s">
        <v>33</v>
      </c>
      <c r="C65" s="173"/>
      <c r="D65" s="172"/>
      <c r="E65" s="173"/>
      <c r="F65" s="174"/>
      <c r="G65" s="225"/>
      <c r="H65" s="175"/>
      <c r="I65" s="345"/>
      <c r="J65" s="188"/>
      <c r="K65" s="172"/>
      <c r="L65" s="172"/>
      <c r="M65" s="172"/>
      <c r="N65" s="172"/>
      <c r="O65" s="172"/>
      <c r="P65" s="172"/>
      <c r="Q65" s="172"/>
      <c r="R65" s="172"/>
      <c r="S65" s="172"/>
      <c r="T65" s="172"/>
    </row>
    <row r="66" spans="1:10" s="172" customFormat="1" ht="12.75">
      <c r="A66" s="156"/>
      <c r="B66" s="172" t="s">
        <v>34</v>
      </c>
      <c r="C66" s="173">
        <v>6</v>
      </c>
      <c r="D66" s="172" t="s">
        <v>39</v>
      </c>
      <c r="E66" s="173">
        <v>24</v>
      </c>
      <c r="F66" s="174">
        <f>$C66*E66</f>
        <v>144</v>
      </c>
      <c r="G66" s="225">
        <v>0</v>
      </c>
      <c r="H66" s="175">
        <f>$F66*G66</f>
        <v>0</v>
      </c>
      <c r="I66" s="345"/>
      <c r="J66" s="188"/>
    </row>
    <row r="67" spans="1:10" s="172" customFormat="1" ht="12.75">
      <c r="A67" s="156"/>
      <c r="B67" s="172" t="s">
        <v>35</v>
      </c>
      <c r="C67" s="173">
        <v>1</v>
      </c>
      <c r="D67" s="172" t="s">
        <v>39</v>
      </c>
      <c r="E67" s="173">
        <v>24</v>
      </c>
      <c r="F67" s="174">
        <f>$C67*E67</f>
        <v>24</v>
      </c>
      <c r="G67" s="225">
        <v>0</v>
      </c>
      <c r="H67" s="175">
        <f>$F67*G67</f>
        <v>0</v>
      </c>
      <c r="I67" s="345"/>
      <c r="J67" s="188"/>
    </row>
    <row r="68" spans="1:10" s="172" customFormat="1" ht="13.5" thickBot="1">
      <c r="A68" s="156"/>
      <c r="B68" s="172" t="s">
        <v>36</v>
      </c>
      <c r="C68" s="173">
        <v>7</v>
      </c>
      <c r="D68" s="172" t="s">
        <v>37</v>
      </c>
      <c r="E68" s="173">
        <v>4</v>
      </c>
      <c r="F68" s="174">
        <f>$C68*E68</f>
        <v>28</v>
      </c>
      <c r="G68" s="225">
        <v>0</v>
      </c>
      <c r="H68" s="175">
        <f>$F68*G68</f>
        <v>0</v>
      </c>
      <c r="I68" s="345"/>
      <c r="J68" s="188"/>
    </row>
    <row r="69" spans="1:10" s="172" customFormat="1" ht="12.75">
      <c r="A69" s="199"/>
      <c r="B69" s="176" t="s">
        <v>49</v>
      </c>
      <c r="C69" s="177"/>
      <c r="D69" s="176"/>
      <c r="E69" s="177"/>
      <c r="F69" s="178">
        <f>SUM(F62:F68)</f>
        <v>2340</v>
      </c>
      <c r="G69" s="226"/>
      <c r="H69" s="179">
        <f>SUM(H62:H68)</f>
        <v>0</v>
      </c>
      <c r="I69" s="359"/>
      <c r="J69" s="188"/>
    </row>
    <row r="70" spans="1:10" s="172" customFormat="1" ht="12.75">
      <c r="A70" s="156"/>
      <c r="C70" s="173"/>
      <c r="E70" s="173"/>
      <c r="F70" s="174"/>
      <c r="G70" s="225"/>
      <c r="H70" s="175"/>
      <c r="I70" s="345"/>
      <c r="J70" s="188"/>
    </row>
    <row r="71" spans="1:10" s="172" customFormat="1" ht="12.75">
      <c r="A71" s="157">
        <v>8</v>
      </c>
      <c r="B71" s="172" t="s">
        <v>64</v>
      </c>
      <c r="C71" s="173">
        <v>1</v>
      </c>
      <c r="D71" s="172" t="s">
        <v>39</v>
      </c>
      <c r="E71" s="173">
        <v>24</v>
      </c>
      <c r="F71" s="174">
        <v>24</v>
      </c>
      <c r="G71" s="225">
        <v>0</v>
      </c>
      <c r="H71" s="175">
        <f>$F71*G71</f>
        <v>0</v>
      </c>
      <c r="I71" s="345"/>
      <c r="J71" s="188"/>
    </row>
    <row r="72" spans="1:10" s="172" customFormat="1" ht="12.75">
      <c r="A72" s="156"/>
      <c r="B72" s="172" t="s">
        <v>42</v>
      </c>
      <c r="C72" s="173"/>
      <c r="E72" s="173"/>
      <c r="F72" s="174"/>
      <c r="G72" s="225"/>
      <c r="H72" s="175"/>
      <c r="I72" s="345"/>
      <c r="J72" s="188"/>
    </row>
    <row r="73" spans="1:10" s="172" customFormat="1" ht="26.25" thickBot="1">
      <c r="A73" s="156"/>
      <c r="B73" s="180" t="s">
        <v>62</v>
      </c>
      <c r="C73" s="173">
        <v>1</v>
      </c>
      <c r="D73" s="172" t="s">
        <v>39</v>
      </c>
      <c r="E73" s="173">
        <v>24</v>
      </c>
      <c r="F73" s="174">
        <v>24</v>
      </c>
      <c r="G73" s="225">
        <v>0</v>
      </c>
      <c r="H73" s="175">
        <f>$F73*G73</f>
        <v>0</v>
      </c>
      <c r="I73" s="345"/>
      <c r="J73" s="188"/>
    </row>
    <row r="74" spans="1:10" s="172" customFormat="1" ht="12.75">
      <c r="A74" s="199"/>
      <c r="B74" s="176" t="s">
        <v>49</v>
      </c>
      <c r="C74" s="177"/>
      <c r="D74" s="176"/>
      <c r="E74" s="177"/>
      <c r="F74" s="178">
        <f>SUM(F71:F73)</f>
        <v>48</v>
      </c>
      <c r="G74" s="226"/>
      <c r="H74" s="179">
        <f>SUM(H71:H73)</f>
        <v>0</v>
      </c>
      <c r="I74" s="359"/>
      <c r="J74" s="188"/>
    </row>
    <row r="75" spans="1:10" s="172" customFormat="1" ht="12.75">
      <c r="A75" s="156"/>
      <c r="C75" s="173"/>
      <c r="E75" s="173"/>
      <c r="F75" s="174"/>
      <c r="G75" s="225"/>
      <c r="H75" s="175"/>
      <c r="I75" s="345"/>
      <c r="J75" s="188"/>
    </row>
    <row r="76" spans="1:10" s="172" customFormat="1" ht="12.75">
      <c r="A76" s="157">
        <v>9</v>
      </c>
      <c r="B76" s="156" t="s">
        <v>44</v>
      </c>
      <c r="C76" s="157">
        <v>1</v>
      </c>
      <c r="D76" s="172" t="s">
        <v>37</v>
      </c>
      <c r="E76" s="173">
        <v>1</v>
      </c>
      <c r="F76" s="174">
        <v>4</v>
      </c>
      <c r="G76" s="225">
        <v>0</v>
      </c>
      <c r="H76" s="175">
        <f>$F76*G76</f>
        <v>0</v>
      </c>
      <c r="I76" s="345"/>
      <c r="J76" s="188"/>
    </row>
    <row r="77" spans="1:10" s="172" customFormat="1" ht="13.5" thickBot="1">
      <c r="A77" s="156"/>
      <c r="B77" s="172" t="s">
        <v>43</v>
      </c>
      <c r="C77" s="173"/>
      <c r="E77" s="173"/>
      <c r="F77" s="174"/>
      <c r="G77" s="225"/>
      <c r="H77" s="175"/>
      <c r="I77" s="345"/>
      <c r="J77" s="188"/>
    </row>
    <row r="78" spans="1:10" s="172" customFormat="1" ht="12.75">
      <c r="A78" s="199"/>
      <c r="B78" s="176" t="s">
        <v>49</v>
      </c>
      <c r="C78" s="177"/>
      <c r="D78" s="176"/>
      <c r="E78" s="177"/>
      <c r="F78" s="178">
        <f>SUM(F76:F77)</f>
        <v>4</v>
      </c>
      <c r="G78" s="179"/>
      <c r="H78" s="179">
        <f>SUM(H76:H77)</f>
        <v>0</v>
      </c>
      <c r="I78" s="176"/>
      <c r="J78" s="188"/>
    </row>
    <row r="79" spans="1:10" s="172" customFormat="1" ht="12.75">
      <c r="A79" s="156"/>
      <c r="C79" s="173"/>
      <c r="E79" s="173"/>
      <c r="F79" s="174"/>
      <c r="G79" s="175"/>
      <c r="H79" s="175"/>
      <c r="J79" s="188"/>
    </row>
    <row r="80" spans="1:10" s="172" customFormat="1" ht="13.5" thickBot="1">
      <c r="A80" s="156"/>
      <c r="C80" s="173"/>
      <c r="E80" s="173"/>
      <c r="F80" s="174"/>
      <c r="G80" s="175"/>
      <c r="H80" s="175"/>
      <c r="J80" s="188"/>
    </row>
    <row r="81" spans="1:10" s="172" customFormat="1" ht="13.5" thickBot="1">
      <c r="A81" s="200"/>
      <c r="B81" s="200" t="s">
        <v>4</v>
      </c>
      <c r="C81" s="203"/>
      <c r="D81" s="200"/>
      <c r="E81" s="203"/>
      <c r="F81" s="204"/>
      <c r="G81" s="205"/>
      <c r="H81" s="205">
        <f>SUM(H78,H74,H69,H63,H55,H46,H37,H26,H17)</f>
        <v>760</v>
      </c>
      <c r="I81" s="200"/>
      <c r="J81" s="188"/>
    </row>
    <row r="82" spans="1:10" s="172" customFormat="1" ht="13.5" thickTop="1">
      <c r="A82" s="156"/>
      <c r="C82" s="173"/>
      <c r="E82" s="173"/>
      <c r="F82" s="174"/>
      <c r="G82" s="175"/>
      <c r="H82" s="175"/>
      <c r="J82" s="188"/>
    </row>
    <row r="83" spans="1:10" s="172" customFormat="1" ht="12.75">
      <c r="A83" s="156"/>
      <c r="C83" s="173"/>
      <c r="E83" s="173"/>
      <c r="F83" s="174"/>
      <c r="G83" s="175"/>
      <c r="H83" s="206"/>
      <c r="J83" s="188"/>
    </row>
    <row r="84" spans="1:10" s="172" customFormat="1" ht="13.5" thickBot="1">
      <c r="A84" s="202"/>
      <c r="B84" s="202" t="s">
        <v>5</v>
      </c>
      <c r="C84" s="161"/>
      <c r="D84" s="202"/>
      <c r="E84" s="161"/>
      <c r="F84" s="207"/>
      <c r="G84" s="208"/>
      <c r="H84" s="208"/>
      <c r="I84" s="202"/>
      <c r="J84" s="188"/>
    </row>
    <row r="85" spans="1:10" s="172" customFormat="1" ht="12.75">
      <c r="A85" s="209"/>
      <c r="B85" s="209"/>
      <c r="C85" s="210"/>
      <c r="D85" s="209"/>
      <c r="E85" s="210"/>
      <c r="F85" s="211"/>
      <c r="G85" s="212"/>
      <c r="H85" s="212"/>
      <c r="I85" s="209"/>
      <c r="J85" s="188"/>
    </row>
    <row r="86" spans="1:10" s="172" customFormat="1" ht="12.75">
      <c r="A86" s="156"/>
      <c r="C86" s="173"/>
      <c r="E86" s="173"/>
      <c r="F86" s="174"/>
      <c r="G86" s="175"/>
      <c r="H86" s="175"/>
      <c r="J86" s="188"/>
    </row>
    <row r="87" spans="1:20" s="172" customFormat="1" ht="35.25" customHeight="1" thickBot="1">
      <c r="A87" s="156"/>
      <c r="B87" s="172" t="s">
        <v>6</v>
      </c>
      <c r="C87" s="173"/>
      <c r="D87" s="341"/>
      <c r="E87" s="342"/>
      <c r="F87" s="343"/>
      <c r="G87" s="344"/>
      <c r="H87" s="344"/>
      <c r="I87" s="341"/>
      <c r="J87" s="213"/>
      <c r="K87" s="214"/>
      <c r="L87" s="214"/>
      <c r="M87" s="214"/>
      <c r="N87" s="214"/>
      <c r="O87" s="214"/>
      <c r="P87" s="214"/>
      <c r="Q87" s="214"/>
      <c r="R87" s="214"/>
      <c r="S87" s="214"/>
      <c r="T87" s="214"/>
    </row>
    <row r="88" spans="1:10" s="172" customFormat="1" ht="12.75">
      <c r="A88" s="156"/>
      <c r="B88" s="172" t="s">
        <v>7</v>
      </c>
      <c r="C88" s="173"/>
      <c r="D88" s="345"/>
      <c r="E88" s="346"/>
      <c r="F88" s="347"/>
      <c r="G88" s="225"/>
      <c r="H88" s="225"/>
      <c r="I88" s="345"/>
      <c r="J88" s="188"/>
    </row>
    <row r="89" spans="1:10" s="172" customFormat="1" ht="12.75">
      <c r="A89" s="156"/>
      <c r="C89" s="173"/>
      <c r="D89" s="345"/>
      <c r="E89" s="346"/>
      <c r="F89" s="347"/>
      <c r="G89" s="225"/>
      <c r="H89" s="225"/>
      <c r="I89" s="345"/>
      <c r="J89" s="188"/>
    </row>
    <row r="90" spans="1:10" s="172" customFormat="1" ht="13.5" thickBot="1">
      <c r="A90" s="156"/>
      <c r="B90" s="172" t="s">
        <v>8</v>
      </c>
      <c r="C90" s="173"/>
      <c r="D90" s="341"/>
      <c r="E90" s="342"/>
      <c r="F90" s="343"/>
      <c r="G90" s="344"/>
      <c r="H90" s="344"/>
      <c r="I90" s="341"/>
      <c r="J90" s="188"/>
    </row>
    <row r="91" spans="1:10" s="172" customFormat="1" ht="12.75">
      <c r="A91" s="156"/>
      <c r="C91" s="173"/>
      <c r="D91" s="345"/>
      <c r="E91" s="346"/>
      <c r="F91" s="347"/>
      <c r="G91" s="225"/>
      <c r="H91" s="225"/>
      <c r="I91" s="345"/>
      <c r="J91" s="188"/>
    </row>
    <row r="92" spans="1:10" s="172" customFormat="1" ht="13.5" thickBot="1">
      <c r="A92" s="156"/>
      <c r="B92" s="172" t="s">
        <v>9</v>
      </c>
      <c r="C92" s="173"/>
      <c r="D92" s="341"/>
      <c r="E92" s="342"/>
      <c r="F92" s="343"/>
      <c r="G92" s="344"/>
      <c r="H92" s="344"/>
      <c r="I92" s="341"/>
      <c r="J92" s="188"/>
    </row>
    <row r="93" spans="1:10" s="172" customFormat="1" ht="12.75">
      <c r="A93" s="156"/>
      <c r="C93" s="173"/>
      <c r="D93" s="345"/>
      <c r="E93" s="346"/>
      <c r="F93" s="347"/>
      <c r="G93" s="225"/>
      <c r="H93" s="225"/>
      <c r="I93" s="345"/>
      <c r="J93" s="188"/>
    </row>
    <row r="94" spans="1:10" s="172" customFormat="1" ht="13.5" thickBot="1">
      <c r="A94" s="156"/>
      <c r="B94" s="172" t="s">
        <v>10</v>
      </c>
      <c r="C94" s="173"/>
      <c r="D94" s="341"/>
      <c r="E94" s="342"/>
      <c r="F94" s="343"/>
      <c r="G94" s="344"/>
      <c r="H94" s="344"/>
      <c r="I94" s="341"/>
      <c r="J94" s="188"/>
    </row>
    <row r="95" spans="1:10" s="172" customFormat="1" ht="12.75">
      <c r="A95" s="156"/>
      <c r="C95" s="173"/>
      <c r="D95" s="345"/>
      <c r="E95" s="346"/>
      <c r="F95" s="347"/>
      <c r="G95" s="225"/>
      <c r="H95" s="225"/>
      <c r="I95" s="345"/>
      <c r="J95" s="188"/>
    </row>
    <row r="96" spans="1:10" s="172" customFormat="1" ht="12.75">
      <c r="A96" s="215"/>
      <c r="B96" s="214"/>
      <c r="C96" s="216"/>
      <c r="D96" s="214"/>
      <c r="E96" s="216"/>
      <c r="F96" s="217"/>
      <c r="G96" s="218"/>
      <c r="H96" s="218"/>
      <c r="I96" s="214"/>
      <c r="J96" s="188"/>
    </row>
    <row r="97" spans="3:10" s="172" customFormat="1" ht="12.75">
      <c r="C97" s="173"/>
      <c r="E97" s="173"/>
      <c r="F97" s="174"/>
      <c r="G97" s="175"/>
      <c r="H97" s="175"/>
      <c r="J97" s="188"/>
    </row>
    <row r="98" spans="3:10" s="172" customFormat="1" ht="12.75">
      <c r="C98" s="173"/>
      <c r="E98" s="173"/>
      <c r="F98" s="174"/>
      <c r="G98" s="175"/>
      <c r="H98" s="175"/>
      <c r="J98" s="188"/>
    </row>
    <row r="99" spans="3:10" s="172" customFormat="1" ht="12.75">
      <c r="C99" s="173"/>
      <c r="E99" s="173"/>
      <c r="F99" s="174"/>
      <c r="G99" s="175"/>
      <c r="H99" s="175"/>
      <c r="J99" s="188"/>
    </row>
    <row r="100" spans="3:10" s="172" customFormat="1" ht="12.75">
      <c r="C100" s="173"/>
      <c r="E100" s="173"/>
      <c r="F100" s="174"/>
      <c r="G100" s="175"/>
      <c r="H100" s="175"/>
      <c r="J100" s="188"/>
    </row>
    <row r="101" spans="1:8" ht="12.75">
      <c r="A101" s="219"/>
      <c r="B101" s="220"/>
      <c r="C101" s="221"/>
      <c r="D101" s="219"/>
      <c r="E101" s="222"/>
      <c r="F101" s="223"/>
      <c r="G101" s="224"/>
      <c r="H101" s="224"/>
    </row>
    <row r="102" spans="1:8" ht="12.75">
      <c r="A102" s="219"/>
      <c r="B102" s="219"/>
      <c r="C102" s="222"/>
      <c r="D102" s="219"/>
      <c r="E102" s="222"/>
      <c r="F102" s="223"/>
      <c r="G102" s="224"/>
      <c r="H102" s="224"/>
    </row>
  </sheetData>
  <sheetProtection sheet="1"/>
  <printOptions gridLines="1"/>
  <pageMargins left="0.75" right="0.75" top="0.47" bottom="0.52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96"/>
  <sheetViews>
    <sheetView zoomScalePageLayoutView="0" workbookViewId="0" topLeftCell="A75">
      <selection activeCell="E91" sqref="E91"/>
    </sheetView>
  </sheetViews>
  <sheetFormatPr defaultColWidth="9.140625" defaultRowHeight="12.75"/>
  <cols>
    <col min="1" max="1" width="8.28125" style="233" customWidth="1"/>
    <col min="2" max="2" width="32.57421875" style="233" customWidth="1"/>
    <col min="3" max="3" width="10.7109375" style="243" customWidth="1"/>
    <col min="4" max="4" width="14.7109375" style="233" customWidth="1"/>
    <col min="5" max="5" width="8.140625" style="243" customWidth="1"/>
    <col min="6" max="6" width="13.00390625" style="244" customWidth="1"/>
    <col min="7" max="8" width="13.00390625" style="245" customWidth="1"/>
    <col min="9" max="9" width="36.00390625" style="233" customWidth="1"/>
    <col min="10" max="10" width="0.5625" style="240" customWidth="1"/>
    <col min="11" max="16384" width="9.140625" style="233" customWidth="1"/>
  </cols>
  <sheetData>
    <row r="1" spans="2:9" ht="15.75">
      <c r="B1" s="234" t="s">
        <v>2</v>
      </c>
      <c r="C1" s="235"/>
      <c r="D1" s="236"/>
      <c r="E1" s="237"/>
      <c r="F1" s="238"/>
      <c r="G1" s="239"/>
      <c r="H1" s="239"/>
      <c r="I1" s="236"/>
    </row>
    <row r="2" spans="2:9" ht="15.75">
      <c r="B2" s="234" t="s">
        <v>1</v>
      </c>
      <c r="C2" s="235"/>
      <c r="D2" s="236"/>
      <c r="E2" s="237"/>
      <c r="F2" s="238"/>
      <c r="G2" s="239"/>
      <c r="H2" s="239"/>
      <c r="I2" s="236"/>
    </row>
    <row r="3" spans="2:3" ht="12.75">
      <c r="B3" s="241"/>
      <c r="C3" s="242"/>
    </row>
    <row r="4" spans="2:3" ht="12.75">
      <c r="B4" s="241" t="s">
        <v>70</v>
      </c>
      <c r="C4" s="242"/>
    </row>
    <row r="5" spans="2:3" ht="12.75">
      <c r="B5" s="241"/>
      <c r="C5" s="242"/>
    </row>
    <row r="6" spans="2:3" ht="12.75">
      <c r="B6" s="241" t="s">
        <v>69</v>
      </c>
      <c r="C6" s="242"/>
    </row>
    <row r="7" spans="2:3" ht="12.75">
      <c r="B7" s="241"/>
      <c r="C7" s="242"/>
    </row>
    <row r="8" spans="1:10" s="254" customFormat="1" ht="50.25" customHeight="1" thickBot="1">
      <c r="A8" s="246" t="s">
        <v>11</v>
      </c>
      <c r="B8" s="247" t="s">
        <v>0</v>
      </c>
      <c r="C8" s="248" t="s">
        <v>45</v>
      </c>
      <c r="D8" s="249" t="s">
        <v>3</v>
      </c>
      <c r="E8" s="250" t="s">
        <v>47</v>
      </c>
      <c r="F8" s="251" t="s">
        <v>48</v>
      </c>
      <c r="G8" s="252" t="s">
        <v>50</v>
      </c>
      <c r="H8" s="252" t="s">
        <v>51</v>
      </c>
      <c r="I8" s="249" t="s">
        <v>12</v>
      </c>
      <c r="J8" s="253"/>
    </row>
    <row r="9" spans="1:3" ht="25.5">
      <c r="A9" s="242">
        <v>1</v>
      </c>
      <c r="B9" s="255" t="s">
        <v>53</v>
      </c>
      <c r="C9" s="256"/>
    </row>
    <row r="10" spans="1:10" s="257" customFormat="1" ht="12.75">
      <c r="A10" s="242"/>
      <c r="B10" s="257" t="s">
        <v>23</v>
      </c>
      <c r="C10" s="258">
        <v>190</v>
      </c>
      <c r="D10" s="257" t="s">
        <v>37</v>
      </c>
      <c r="E10" s="258">
        <v>4</v>
      </c>
      <c r="F10" s="259">
        <f>$C10*E10</f>
        <v>760</v>
      </c>
      <c r="G10" s="225">
        <v>1</v>
      </c>
      <c r="H10" s="260">
        <f>$F10*G10</f>
        <v>760</v>
      </c>
      <c r="I10" s="345"/>
      <c r="J10" s="261"/>
    </row>
    <row r="11" spans="1:10" s="257" customFormat="1" ht="12.75">
      <c r="A11" s="242"/>
      <c r="B11" s="257" t="s">
        <v>13</v>
      </c>
      <c r="C11" s="258">
        <v>15</v>
      </c>
      <c r="D11" s="257" t="s">
        <v>37</v>
      </c>
      <c r="E11" s="258">
        <v>4</v>
      </c>
      <c r="F11" s="259">
        <f aca="true" t="shared" si="0" ref="F11:F16">$C11*E11</f>
        <v>60</v>
      </c>
      <c r="G11" s="225">
        <v>0</v>
      </c>
      <c r="H11" s="260">
        <f aca="true" t="shared" si="1" ref="H11:H16">$F11*G11</f>
        <v>0</v>
      </c>
      <c r="I11" s="345"/>
      <c r="J11" s="261"/>
    </row>
    <row r="12" spans="1:10" s="257" customFormat="1" ht="12.75">
      <c r="A12" s="242"/>
      <c r="B12" s="257" t="s">
        <v>14</v>
      </c>
      <c r="C12" s="258">
        <v>1</v>
      </c>
      <c r="D12" s="257" t="s">
        <v>38</v>
      </c>
      <c r="E12" s="258">
        <v>24</v>
      </c>
      <c r="F12" s="259">
        <f t="shared" si="0"/>
        <v>24</v>
      </c>
      <c r="G12" s="225">
        <v>0</v>
      </c>
      <c r="H12" s="260">
        <f t="shared" si="1"/>
        <v>0</v>
      </c>
      <c r="I12" s="345"/>
      <c r="J12" s="261"/>
    </row>
    <row r="13" spans="1:10" s="257" customFormat="1" ht="12.75">
      <c r="A13" s="242"/>
      <c r="B13" s="257" t="s">
        <v>22</v>
      </c>
      <c r="C13" s="258">
        <v>1</v>
      </c>
      <c r="D13" s="257" t="s">
        <v>38</v>
      </c>
      <c r="E13" s="258">
        <v>24</v>
      </c>
      <c r="F13" s="259">
        <f t="shared" si="0"/>
        <v>24</v>
      </c>
      <c r="G13" s="225">
        <v>0</v>
      </c>
      <c r="H13" s="260">
        <f t="shared" si="1"/>
        <v>0</v>
      </c>
      <c r="I13" s="345"/>
      <c r="J13" s="261"/>
    </row>
    <row r="14" spans="1:10" s="257" customFormat="1" ht="12.75">
      <c r="A14" s="242"/>
      <c r="B14" s="257" t="s">
        <v>21</v>
      </c>
      <c r="C14" s="258">
        <v>1</v>
      </c>
      <c r="D14" s="257" t="s">
        <v>37</v>
      </c>
      <c r="E14" s="258">
        <v>4</v>
      </c>
      <c r="F14" s="259">
        <f t="shared" si="0"/>
        <v>4</v>
      </c>
      <c r="G14" s="225">
        <v>0</v>
      </c>
      <c r="H14" s="260">
        <f t="shared" si="1"/>
        <v>0</v>
      </c>
      <c r="I14" s="345"/>
      <c r="J14" s="261"/>
    </row>
    <row r="15" spans="1:10" s="257" customFormat="1" ht="12.75">
      <c r="A15" s="242"/>
      <c r="B15" s="257" t="s">
        <v>24</v>
      </c>
      <c r="C15" s="258">
        <v>1</v>
      </c>
      <c r="D15" s="257" t="s">
        <v>39</v>
      </c>
      <c r="E15" s="258">
        <v>24</v>
      </c>
      <c r="F15" s="259">
        <f t="shared" si="0"/>
        <v>24</v>
      </c>
      <c r="G15" s="225">
        <v>0</v>
      </c>
      <c r="H15" s="260">
        <f t="shared" si="1"/>
        <v>0</v>
      </c>
      <c r="I15" s="345"/>
      <c r="J15" s="261"/>
    </row>
    <row r="16" spans="1:10" s="257" customFormat="1" ht="13.5" thickBot="1">
      <c r="A16" s="242" t="s">
        <v>46</v>
      </c>
      <c r="B16" s="257" t="s">
        <v>30</v>
      </c>
      <c r="C16" s="258">
        <v>2</v>
      </c>
      <c r="D16" s="257" t="s">
        <v>38</v>
      </c>
      <c r="E16" s="258">
        <v>24</v>
      </c>
      <c r="F16" s="259">
        <f t="shared" si="0"/>
        <v>48</v>
      </c>
      <c r="G16" s="225">
        <v>0</v>
      </c>
      <c r="H16" s="260">
        <f t="shared" si="1"/>
        <v>0</v>
      </c>
      <c r="I16" s="345"/>
      <c r="J16" s="261"/>
    </row>
    <row r="17" spans="1:10" s="257" customFormat="1" ht="12.75">
      <c r="A17" s="242"/>
      <c r="B17" s="262" t="s">
        <v>49</v>
      </c>
      <c r="C17" s="263"/>
      <c r="D17" s="262"/>
      <c r="E17" s="263"/>
      <c r="F17" s="264">
        <f>SUM(F10:F16)</f>
        <v>944</v>
      </c>
      <c r="G17" s="226" t="s">
        <v>46</v>
      </c>
      <c r="H17" s="265">
        <f>SUM(H10:H16)</f>
        <v>760</v>
      </c>
      <c r="I17" s="359"/>
      <c r="J17" s="261"/>
    </row>
    <row r="18" spans="1:10" s="257" customFormat="1" ht="12.75">
      <c r="A18" s="242"/>
      <c r="C18" s="258"/>
      <c r="E18" s="258"/>
      <c r="F18" s="259"/>
      <c r="G18" s="225"/>
      <c r="H18" s="260"/>
      <c r="I18" s="345"/>
      <c r="J18" s="261"/>
    </row>
    <row r="19" spans="1:10" s="257" customFormat="1" ht="25.5">
      <c r="A19" s="242">
        <v>2</v>
      </c>
      <c r="B19" s="266" t="s">
        <v>55</v>
      </c>
      <c r="C19" s="258"/>
      <c r="E19" s="258"/>
      <c r="F19" s="259"/>
      <c r="G19" s="225"/>
      <c r="H19" s="260"/>
      <c r="I19" s="345"/>
      <c r="J19" s="261"/>
    </row>
    <row r="20" spans="1:10" s="257" customFormat="1" ht="12.75">
      <c r="A20" s="242"/>
      <c r="B20" s="257" t="s">
        <v>15</v>
      </c>
      <c r="C20" s="258">
        <v>241</v>
      </c>
      <c r="D20" s="257" t="s">
        <v>37</v>
      </c>
      <c r="E20" s="258">
        <v>4</v>
      </c>
      <c r="F20" s="259">
        <f aca="true" t="shared" si="2" ref="F20:F25">$C20*E20</f>
        <v>964</v>
      </c>
      <c r="G20" s="225">
        <v>0</v>
      </c>
      <c r="H20" s="260">
        <f aca="true" t="shared" si="3" ref="H20:H25">$F20*G20</f>
        <v>0</v>
      </c>
      <c r="I20" s="345"/>
      <c r="J20" s="261"/>
    </row>
    <row r="21" spans="1:10" s="257" customFormat="1" ht="12.75">
      <c r="A21" s="242"/>
      <c r="B21" s="257" t="s">
        <v>13</v>
      </c>
      <c r="C21" s="258">
        <v>15</v>
      </c>
      <c r="D21" s="257" t="s">
        <v>37</v>
      </c>
      <c r="E21" s="258">
        <v>4</v>
      </c>
      <c r="F21" s="259">
        <f t="shared" si="2"/>
        <v>60</v>
      </c>
      <c r="G21" s="225">
        <v>0</v>
      </c>
      <c r="H21" s="260">
        <f t="shared" si="3"/>
        <v>0</v>
      </c>
      <c r="I21" s="345"/>
      <c r="J21" s="261"/>
    </row>
    <row r="22" spans="1:10" s="257" customFormat="1" ht="12.75">
      <c r="A22" s="242"/>
      <c r="B22" s="257" t="s">
        <v>16</v>
      </c>
      <c r="C22" s="258">
        <v>1</v>
      </c>
      <c r="D22" s="257" t="s">
        <v>37</v>
      </c>
      <c r="E22" s="258">
        <v>4</v>
      </c>
      <c r="F22" s="259">
        <f t="shared" si="2"/>
        <v>4</v>
      </c>
      <c r="G22" s="225">
        <v>0</v>
      </c>
      <c r="H22" s="260">
        <f t="shared" si="3"/>
        <v>0</v>
      </c>
      <c r="I22" s="345"/>
      <c r="J22" s="261"/>
    </row>
    <row r="23" spans="1:10" s="257" customFormat="1" ht="12.75">
      <c r="A23" s="242"/>
      <c r="B23" s="257" t="s">
        <v>21</v>
      </c>
      <c r="C23" s="258">
        <v>1</v>
      </c>
      <c r="D23" s="257" t="s">
        <v>37</v>
      </c>
      <c r="E23" s="258">
        <v>4</v>
      </c>
      <c r="F23" s="259">
        <f t="shared" si="2"/>
        <v>4</v>
      </c>
      <c r="G23" s="225">
        <v>0</v>
      </c>
      <c r="H23" s="260">
        <f t="shared" si="3"/>
        <v>0</v>
      </c>
      <c r="I23" s="345"/>
      <c r="J23" s="261"/>
    </row>
    <row r="24" spans="1:10" s="257" customFormat="1" ht="12.75">
      <c r="A24" s="242"/>
      <c r="B24" s="257" t="s">
        <v>24</v>
      </c>
      <c r="C24" s="258">
        <v>1</v>
      </c>
      <c r="D24" s="257" t="s">
        <v>39</v>
      </c>
      <c r="E24" s="258">
        <v>24</v>
      </c>
      <c r="F24" s="259">
        <f t="shared" si="2"/>
        <v>24</v>
      </c>
      <c r="G24" s="225">
        <v>0</v>
      </c>
      <c r="H24" s="260">
        <f t="shared" si="3"/>
        <v>0</v>
      </c>
      <c r="I24" s="345"/>
      <c r="J24" s="261"/>
    </row>
    <row r="25" spans="1:10" s="257" customFormat="1" ht="13.5" thickBot="1">
      <c r="A25" s="242" t="s">
        <v>46</v>
      </c>
      <c r="B25" s="257" t="s">
        <v>31</v>
      </c>
      <c r="C25" s="258">
        <v>2</v>
      </c>
      <c r="D25" s="257" t="s">
        <v>38</v>
      </c>
      <c r="E25" s="258">
        <v>25</v>
      </c>
      <c r="F25" s="259">
        <f t="shared" si="2"/>
        <v>50</v>
      </c>
      <c r="G25" s="225">
        <v>0</v>
      </c>
      <c r="H25" s="260">
        <f t="shared" si="3"/>
        <v>0</v>
      </c>
      <c r="I25" s="345"/>
      <c r="J25" s="261"/>
    </row>
    <row r="26" spans="1:9" ht="12.75">
      <c r="A26" s="241"/>
      <c r="B26" s="267"/>
      <c r="C26" s="268"/>
      <c r="D26" s="269"/>
      <c r="E26" s="270"/>
      <c r="F26" s="271">
        <f>SUM(F20:F25)</f>
        <v>1106</v>
      </c>
      <c r="G26" s="227"/>
      <c r="H26" s="272">
        <f>SUM(H20:H25)</f>
        <v>0</v>
      </c>
      <c r="I26" s="360"/>
    </row>
    <row r="27" spans="1:9" ht="12.75">
      <c r="A27" s="241"/>
      <c r="B27" s="257"/>
      <c r="C27" s="258"/>
      <c r="G27" s="228"/>
      <c r="I27" s="352"/>
    </row>
    <row r="28" spans="1:9" ht="25.5">
      <c r="A28" s="242">
        <v>3</v>
      </c>
      <c r="B28" s="273" t="s">
        <v>56</v>
      </c>
      <c r="C28" s="242"/>
      <c r="G28" s="228"/>
      <c r="I28" s="352"/>
    </row>
    <row r="29" spans="1:10" s="257" customFormat="1" ht="14.25" customHeight="1">
      <c r="A29" s="242"/>
      <c r="B29" s="257" t="s">
        <v>17</v>
      </c>
      <c r="C29" s="258">
        <v>300</v>
      </c>
      <c r="D29" s="257" t="s">
        <v>57</v>
      </c>
      <c r="E29" s="258">
        <v>24</v>
      </c>
      <c r="F29" s="259">
        <f>$C29*E29</f>
        <v>7200</v>
      </c>
      <c r="G29" s="225">
        <v>0</v>
      </c>
      <c r="H29" s="260">
        <f>$F29*G29</f>
        <v>0</v>
      </c>
      <c r="I29" s="345"/>
      <c r="J29" s="261"/>
    </row>
    <row r="30" spans="1:10" s="257" customFormat="1" ht="25.5">
      <c r="A30" s="242" t="s">
        <v>46</v>
      </c>
      <c r="B30" s="266" t="s">
        <v>71</v>
      </c>
      <c r="C30" s="258"/>
      <c r="D30" s="274" t="s">
        <v>46</v>
      </c>
      <c r="E30" s="274"/>
      <c r="F30" s="274"/>
      <c r="G30" s="229"/>
      <c r="H30" s="274"/>
      <c r="I30" s="345"/>
      <c r="J30" s="261"/>
    </row>
    <row r="31" spans="1:10" s="257" customFormat="1" ht="12.75">
      <c r="A31" s="242"/>
      <c r="B31" s="257" t="s">
        <v>18</v>
      </c>
      <c r="C31" s="258">
        <v>5</v>
      </c>
      <c r="D31" s="257" t="s">
        <v>37</v>
      </c>
      <c r="E31" s="258">
        <v>4</v>
      </c>
      <c r="F31" s="259">
        <f aca="true" t="shared" si="4" ref="F31:F36">$C31*E31</f>
        <v>20</v>
      </c>
      <c r="G31" s="225">
        <v>0</v>
      </c>
      <c r="H31" s="260">
        <f aca="true" t="shared" si="5" ref="H31:H36">$F31*G31</f>
        <v>0</v>
      </c>
      <c r="I31" s="345"/>
      <c r="J31" s="261"/>
    </row>
    <row r="32" spans="1:10" s="257" customFormat="1" ht="20.25" customHeight="1">
      <c r="A32" s="242"/>
      <c r="B32" s="257" t="s">
        <v>16</v>
      </c>
      <c r="C32" s="258">
        <v>1</v>
      </c>
      <c r="D32" s="257" t="s">
        <v>37</v>
      </c>
      <c r="E32" s="258">
        <v>4</v>
      </c>
      <c r="F32" s="259">
        <f t="shared" si="4"/>
        <v>4</v>
      </c>
      <c r="G32" s="225">
        <v>0</v>
      </c>
      <c r="H32" s="260">
        <f t="shared" si="5"/>
        <v>0</v>
      </c>
      <c r="I32" s="345"/>
      <c r="J32" s="261"/>
    </row>
    <row r="33" spans="1:10" s="257" customFormat="1" ht="12.75">
      <c r="A33" s="242"/>
      <c r="B33" s="257" t="s">
        <v>21</v>
      </c>
      <c r="C33" s="258">
        <v>1</v>
      </c>
      <c r="D33" s="257" t="s">
        <v>37</v>
      </c>
      <c r="E33" s="258">
        <v>4</v>
      </c>
      <c r="F33" s="259">
        <f t="shared" si="4"/>
        <v>4</v>
      </c>
      <c r="G33" s="225">
        <v>0</v>
      </c>
      <c r="H33" s="260">
        <f t="shared" si="5"/>
        <v>0</v>
      </c>
      <c r="I33" s="345"/>
      <c r="J33" s="261"/>
    </row>
    <row r="34" spans="1:10" s="257" customFormat="1" ht="12.75">
      <c r="A34" s="242"/>
      <c r="B34" s="257" t="s">
        <v>24</v>
      </c>
      <c r="C34" s="258">
        <v>1</v>
      </c>
      <c r="D34" s="257" t="s">
        <v>40</v>
      </c>
      <c r="E34" s="258">
        <v>24</v>
      </c>
      <c r="F34" s="259">
        <f t="shared" si="4"/>
        <v>24</v>
      </c>
      <c r="G34" s="225">
        <v>0</v>
      </c>
      <c r="H34" s="260">
        <f t="shared" si="5"/>
        <v>0</v>
      </c>
      <c r="I34" s="345"/>
      <c r="J34" s="261"/>
    </row>
    <row r="35" spans="1:10" s="257" customFormat="1" ht="12.75">
      <c r="A35" s="242"/>
      <c r="B35" s="257" t="s">
        <v>25</v>
      </c>
      <c r="C35" s="258">
        <v>1</v>
      </c>
      <c r="D35" s="257" t="s">
        <v>39</v>
      </c>
      <c r="E35" s="258">
        <v>24</v>
      </c>
      <c r="F35" s="259">
        <f t="shared" si="4"/>
        <v>24</v>
      </c>
      <c r="G35" s="225">
        <v>0</v>
      </c>
      <c r="H35" s="260">
        <f t="shared" si="5"/>
        <v>0</v>
      </c>
      <c r="I35" s="345"/>
      <c r="J35" s="261"/>
    </row>
    <row r="36" spans="1:10" s="257" customFormat="1" ht="15.75" thickBot="1">
      <c r="A36" s="275"/>
      <c r="B36" s="257" t="s">
        <v>26</v>
      </c>
      <c r="C36" s="258">
        <v>1</v>
      </c>
      <c r="D36" s="257" t="s">
        <v>39</v>
      </c>
      <c r="E36" s="258">
        <v>24</v>
      </c>
      <c r="F36" s="259">
        <f t="shared" si="4"/>
        <v>24</v>
      </c>
      <c r="G36" s="225">
        <v>0</v>
      </c>
      <c r="H36" s="260">
        <f t="shared" si="5"/>
        <v>0</v>
      </c>
      <c r="I36" s="345"/>
      <c r="J36" s="261"/>
    </row>
    <row r="37" spans="1:9" ht="15">
      <c r="A37" s="276"/>
      <c r="B37" s="277" t="s">
        <v>49</v>
      </c>
      <c r="C37" s="278"/>
      <c r="D37" s="277"/>
      <c r="E37" s="278"/>
      <c r="F37" s="279">
        <f>SUM(F36,F35,F34,F33,F32,F31,F29)</f>
        <v>7300</v>
      </c>
      <c r="G37" s="230"/>
      <c r="H37" s="280">
        <f>SUM(H31:H36,H29)</f>
        <v>0</v>
      </c>
      <c r="I37" s="361"/>
    </row>
    <row r="38" spans="1:9" ht="14.25">
      <c r="A38" s="241"/>
      <c r="B38" s="281"/>
      <c r="C38" s="282"/>
      <c r="D38" s="281"/>
      <c r="E38" s="282"/>
      <c r="F38" s="283"/>
      <c r="G38" s="308"/>
      <c r="H38" s="284"/>
      <c r="I38" s="363"/>
    </row>
    <row r="39" spans="1:9" ht="25.5">
      <c r="A39" s="242">
        <v>4</v>
      </c>
      <c r="B39" s="273" t="s">
        <v>58</v>
      </c>
      <c r="C39" s="242"/>
      <c r="G39" s="228"/>
      <c r="I39" s="352"/>
    </row>
    <row r="40" spans="1:10" s="257" customFormat="1" ht="12.75">
      <c r="A40" s="242"/>
      <c r="B40" s="257" t="s">
        <v>19</v>
      </c>
      <c r="C40" s="258">
        <v>258</v>
      </c>
      <c r="D40" s="257" t="s">
        <v>57</v>
      </c>
      <c r="E40" s="258">
        <v>24</v>
      </c>
      <c r="F40" s="259">
        <f>$C40*E40</f>
        <v>6192</v>
      </c>
      <c r="G40" s="225">
        <v>0</v>
      </c>
      <c r="H40" s="260">
        <f>$F40*G40</f>
        <v>0</v>
      </c>
      <c r="I40" s="345"/>
      <c r="J40" s="261"/>
    </row>
    <row r="41" spans="1:10" s="257" customFormat="1" ht="25.5">
      <c r="A41" s="242"/>
      <c r="B41" s="266" t="s">
        <v>71</v>
      </c>
      <c r="C41" s="258"/>
      <c r="D41" s="274" t="s">
        <v>46</v>
      </c>
      <c r="E41" s="274"/>
      <c r="F41" s="274"/>
      <c r="G41" s="229"/>
      <c r="H41" s="274"/>
      <c r="I41" s="345"/>
      <c r="J41" s="261"/>
    </row>
    <row r="42" spans="1:10" s="257" customFormat="1" ht="15.75" customHeight="1">
      <c r="A42" s="242"/>
      <c r="B42" s="257" t="s">
        <v>16</v>
      </c>
      <c r="C42" s="258">
        <v>1</v>
      </c>
      <c r="D42" s="257" t="s">
        <v>37</v>
      </c>
      <c r="E42" s="258">
        <v>4</v>
      </c>
      <c r="F42" s="259">
        <f>$C42*E42</f>
        <v>4</v>
      </c>
      <c r="G42" s="225">
        <v>0</v>
      </c>
      <c r="H42" s="260">
        <f>$F42*G42</f>
        <v>0</v>
      </c>
      <c r="I42" s="345"/>
      <c r="J42" s="261"/>
    </row>
    <row r="43" spans="1:10" s="257" customFormat="1" ht="12.75">
      <c r="A43" s="242"/>
      <c r="B43" s="257" t="s">
        <v>27</v>
      </c>
      <c r="C43" s="258">
        <v>15</v>
      </c>
      <c r="D43" s="257" t="s">
        <v>37</v>
      </c>
      <c r="E43" s="258">
        <v>4</v>
      </c>
      <c r="F43" s="259">
        <f>$C43*E43</f>
        <v>60</v>
      </c>
      <c r="G43" s="225">
        <v>0</v>
      </c>
      <c r="H43" s="260">
        <f>$F43*G43</f>
        <v>0</v>
      </c>
      <c r="I43" s="345"/>
      <c r="J43" s="261"/>
    </row>
    <row r="44" spans="1:10" s="257" customFormat="1" ht="12.75">
      <c r="A44" s="242"/>
      <c r="B44" s="257" t="s">
        <v>28</v>
      </c>
      <c r="C44" s="258">
        <v>1</v>
      </c>
      <c r="D44" s="257" t="s">
        <v>37</v>
      </c>
      <c r="E44" s="258">
        <v>4</v>
      </c>
      <c r="F44" s="259">
        <f>$C44*E44</f>
        <v>4</v>
      </c>
      <c r="G44" s="225">
        <v>0</v>
      </c>
      <c r="H44" s="260">
        <f>$F44*G44</f>
        <v>0</v>
      </c>
      <c r="I44" s="345"/>
      <c r="J44" s="261"/>
    </row>
    <row r="45" spans="1:10" s="257" customFormat="1" ht="13.5" thickBot="1">
      <c r="A45" s="241"/>
      <c r="B45" s="257" t="s">
        <v>24</v>
      </c>
      <c r="C45" s="258">
        <v>1</v>
      </c>
      <c r="D45" s="257" t="s">
        <v>39</v>
      </c>
      <c r="E45" s="258">
        <v>24</v>
      </c>
      <c r="F45" s="259">
        <f>$C45*E45</f>
        <v>24</v>
      </c>
      <c r="G45" s="225">
        <v>0</v>
      </c>
      <c r="H45" s="260">
        <f>$F45*G45</f>
        <v>0</v>
      </c>
      <c r="I45" s="345"/>
      <c r="J45" s="261"/>
    </row>
    <row r="46" spans="1:9" ht="12.75">
      <c r="A46" s="285"/>
      <c r="B46" s="262" t="s">
        <v>49</v>
      </c>
      <c r="C46" s="263"/>
      <c r="D46" s="262"/>
      <c r="E46" s="263" t="s">
        <v>46</v>
      </c>
      <c r="F46" s="264">
        <f>SUM(F45,F44,F43,F42,F40)</f>
        <v>6284</v>
      </c>
      <c r="G46" s="226" t="s">
        <v>46</v>
      </c>
      <c r="H46" s="265">
        <f>SUM(H42:H45,H40)</f>
        <v>0</v>
      </c>
      <c r="I46" s="359"/>
    </row>
    <row r="47" spans="1:9" ht="12.75">
      <c r="A47" s="241"/>
      <c r="G47" s="228"/>
      <c r="I47" s="352"/>
    </row>
    <row r="48" spans="1:10" s="257" customFormat="1" ht="12.75">
      <c r="A48" s="242">
        <v>5</v>
      </c>
      <c r="B48" s="241" t="s">
        <v>59</v>
      </c>
      <c r="C48" s="242"/>
      <c r="D48" s="233"/>
      <c r="E48" s="243"/>
      <c r="F48" s="244"/>
      <c r="G48" s="228"/>
      <c r="H48" s="245"/>
      <c r="I48" s="352"/>
      <c r="J48" s="261"/>
    </row>
    <row r="49" spans="1:10" s="257" customFormat="1" ht="12.75">
      <c r="A49" s="242"/>
      <c r="B49" s="257" t="s">
        <v>63</v>
      </c>
      <c r="C49" s="258">
        <v>292</v>
      </c>
      <c r="D49" s="257" t="s">
        <v>37</v>
      </c>
      <c r="E49" s="258">
        <v>4</v>
      </c>
      <c r="F49" s="259">
        <f aca="true" t="shared" si="6" ref="F49:F54">$C49*E49</f>
        <v>1168</v>
      </c>
      <c r="G49" s="225">
        <v>0</v>
      </c>
      <c r="H49" s="260">
        <f aca="true" t="shared" si="7" ref="H49:H54">$F49*G49</f>
        <v>0</v>
      </c>
      <c r="I49" s="345"/>
      <c r="J49" s="261"/>
    </row>
    <row r="50" spans="1:10" s="257" customFormat="1" ht="12.75">
      <c r="A50" s="242"/>
      <c r="B50" s="257" t="s">
        <v>14</v>
      </c>
      <c r="C50" s="258">
        <v>1</v>
      </c>
      <c r="D50" s="257" t="s">
        <v>39</v>
      </c>
      <c r="E50" s="258">
        <v>24</v>
      </c>
      <c r="F50" s="259">
        <f t="shared" si="6"/>
        <v>24</v>
      </c>
      <c r="G50" s="225">
        <v>0</v>
      </c>
      <c r="H50" s="260">
        <f t="shared" si="7"/>
        <v>0</v>
      </c>
      <c r="I50" s="345"/>
      <c r="J50" s="261"/>
    </row>
    <row r="51" spans="1:10" s="257" customFormat="1" ht="12.75">
      <c r="A51" s="242"/>
      <c r="B51" s="257" t="s">
        <v>20</v>
      </c>
      <c r="C51" s="258">
        <v>25</v>
      </c>
      <c r="D51" s="257" t="s">
        <v>37</v>
      </c>
      <c r="E51" s="258">
        <v>4</v>
      </c>
      <c r="F51" s="259">
        <f t="shared" si="6"/>
        <v>100</v>
      </c>
      <c r="G51" s="225">
        <v>0</v>
      </c>
      <c r="H51" s="260">
        <f t="shared" si="7"/>
        <v>0</v>
      </c>
      <c r="I51" s="345"/>
      <c r="J51" s="261"/>
    </row>
    <row r="52" spans="1:10" s="257" customFormat="1" ht="12.75">
      <c r="A52" s="241"/>
      <c r="B52" s="257" t="s">
        <v>41</v>
      </c>
      <c r="C52" s="258">
        <v>5</v>
      </c>
      <c r="D52" s="257" t="s">
        <v>37</v>
      </c>
      <c r="E52" s="258">
        <v>4</v>
      </c>
      <c r="F52" s="259">
        <f t="shared" si="6"/>
        <v>20</v>
      </c>
      <c r="G52" s="225">
        <v>0</v>
      </c>
      <c r="H52" s="260">
        <f t="shared" si="7"/>
        <v>0</v>
      </c>
      <c r="I52" s="345"/>
      <c r="J52" s="261"/>
    </row>
    <row r="53" spans="1:10" s="257" customFormat="1" ht="12.75">
      <c r="A53" s="241"/>
      <c r="B53" s="257" t="s">
        <v>32</v>
      </c>
      <c r="C53" s="258">
        <v>8</v>
      </c>
      <c r="D53" s="257" t="s">
        <v>39</v>
      </c>
      <c r="E53" s="258">
        <v>24</v>
      </c>
      <c r="F53" s="259">
        <f t="shared" si="6"/>
        <v>192</v>
      </c>
      <c r="G53" s="225">
        <v>0</v>
      </c>
      <c r="H53" s="260">
        <f t="shared" si="7"/>
        <v>0</v>
      </c>
      <c r="I53" s="345"/>
      <c r="J53" s="261"/>
    </row>
    <row r="54" spans="1:10" s="257" customFormat="1" ht="13.5" thickBot="1">
      <c r="A54" s="241"/>
      <c r="B54" s="257" t="s">
        <v>24</v>
      </c>
      <c r="C54" s="258">
        <v>1</v>
      </c>
      <c r="D54" s="257" t="s">
        <v>39</v>
      </c>
      <c r="E54" s="258">
        <v>24</v>
      </c>
      <c r="F54" s="259">
        <f t="shared" si="6"/>
        <v>24</v>
      </c>
      <c r="G54" s="225">
        <v>0</v>
      </c>
      <c r="H54" s="260">
        <f t="shared" si="7"/>
        <v>0</v>
      </c>
      <c r="I54" s="345"/>
      <c r="J54" s="261"/>
    </row>
    <row r="55" spans="1:9" ht="12.75">
      <c r="A55" s="285"/>
      <c r="B55" s="262" t="s">
        <v>49</v>
      </c>
      <c r="C55" s="268"/>
      <c r="D55" s="269"/>
      <c r="E55" s="270"/>
      <c r="F55" s="271">
        <f>SUM(F49:F54)</f>
        <v>1528</v>
      </c>
      <c r="G55" s="227"/>
      <c r="H55" s="272">
        <f>SUM(H49:H54)</f>
        <v>0</v>
      </c>
      <c r="I55" s="360"/>
    </row>
    <row r="56" spans="1:9" ht="12.75">
      <c r="A56" s="241"/>
      <c r="B56" s="286"/>
      <c r="C56" s="256"/>
      <c r="G56" s="228"/>
      <c r="I56" s="352"/>
    </row>
    <row r="57" spans="1:9" ht="12.75">
      <c r="A57" s="242">
        <v>6</v>
      </c>
      <c r="B57" s="286"/>
      <c r="C57" s="256"/>
      <c r="G57" s="228"/>
      <c r="I57" s="352"/>
    </row>
    <row r="58" spans="1:9" ht="25.5">
      <c r="A58" s="241"/>
      <c r="B58" s="266" t="s">
        <v>60</v>
      </c>
      <c r="C58" s="258"/>
      <c r="D58" s="257" t="s">
        <v>46</v>
      </c>
      <c r="E58" s="287" t="s">
        <v>46</v>
      </c>
      <c r="F58" s="287"/>
      <c r="G58" s="309"/>
      <c r="H58" s="287"/>
      <c r="I58" s="352"/>
    </row>
    <row r="59" spans="1:10" s="257" customFormat="1" ht="13.5" thickBot="1">
      <c r="A59" s="242"/>
      <c r="B59" s="257" t="s">
        <v>61</v>
      </c>
      <c r="C59" s="258">
        <v>87</v>
      </c>
      <c r="D59" s="257" t="s">
        <v>57</v>
      </c>
      <c r="E59" s="258">
        <v>24</v>
      </c>
      <c r="F59" s="259">
        <f>$C59*E59</f>
        <v>2088</v>
      </c>
      <c r="G59" s="225">
        <v>0</v>
      </c>
      <c r="H59" s="260">
        <f>$F59*G59</f>
        <v>0</v>
      </c>
      <c r="I59" s="345"/>
      <c r="J59" s="261"/>
    </row>
    <row r="60" spans="1:20" s="288" customFormat="1" ht="26.25" thickBot="1">
      <c r="A60" s="242"/>
      <c r="B60" s="266" t="s">
        <v>71</v>
      </c>
      <c r="C60" s="258"/>
      <c r="D60" s="274" t="s">
        <v>46</v>
      </c>
      <c r="E60" s="274"/>
      <c r="F60" s="274"/>
      <c r="G60" s="229"/>
      <c r="H60" s="274"/>
      <c r="I60" s="345"/>
      <c r="J60" s="261"/>
      <c r="K60" s="257"/>
      <c r="L60" s="257"/>
      <c r="M60" s="257"/>
      <c r="N60" s="257"/>
      <c r="O60" s="257"/>
      <c r="P60" s="257"/>
      <c r="Q60" s="257"/>
      <c r="R60" s="257"/>
      <c r="S60" s="257"/>
      <c r="T60" s="257"/>
    </row>
    <row r="61" spans="1:20" s="257" customFormat="1" ht="15.75" customHeight="1" thickBot="1" thickTop="1">
      <c r="A61" s="241"/>
      <c r="B61" s="257" t="s">
        <v>29</v>
      </c>
      <c r="C61" s="258">
        <v>2</v>
      </c>
      <c r="D61" s="257" t="s">
        <v>37</v>
      </c>
      <c r="E61" s="258">
        <v>4</v>
      </c>
      <c r="F61" s="259">
        <v>8</v>
      </c>
      <c r="G61" s="225">
        <v>0</v>
      </c>
      <c r="H61" s="260">
        <f>$F61*G61</f>
        <v>0</v>
      </c>
      <c r="I61" s="345"/>
      <c r="J61" s="289"/>
      <c r="K61" s="288"/>
      <c r="L61" s="288"/>
      <c r="M61" s="288"/>
      <c r="N61" s="288"/>
      <c r="O61" s="288"/>
      <c r="P61" s="288"/>
      <c r="Q61" s="288"/>
      <c r="R61" s="288"/>
      <c r="S61" s="288"/>
      <c r="T61" s="288"/>
    </row>
    <row r="62" spans="1:10" s="257" customFormat="1" ht="14.25" thickBot="1" thickTop="1">
      <c r="A62" s="241"/>
      <c r="B62" s="257" t="s">
        <v>24</v>
      </c>
      <c r="C62" s="258">
        <v>1</v>
      </c>
      <c r="D62" s="257" t="s">
        <v>39</v>
      </c>
      <c r="E62" s="258">
        <v>24</v>
      </c>
      <c r="F62" s="259">
        <v>24</v>
      </c>
      <c r="G62" s="225">
        <v>0</v>
      </c>
      <c r="H62" s="260">
        <f>$F62*G62</f>
        <v>0</v>
      </c>
      <c r="I62" s="345"/>
      <c r="J62" s="261"/>
    </row>
    <row r="63" spans="1:10" s="257" customFormat="1" ht="12.75">
      <c r="A63" s="285"/>
      <c r="B63" s="262" t="s">
        <v>49</v>
      </c>
      <c r="C63" s="263"/>
      <c r="D63" s="262"/>
      <c r="E63" s="263"/>
      <c r="F63" s="264">
        <f>SUM(F56:F62)</f>
        <v>2120</v>
      </c>
      <c r="G63" s="226"/>
      <c r="H63" s="265">
        <f>SUM(H61:H62,H59)</f>
        <v>0</v>
      </c>
      <c r="I63" s="359"/>
      <c r="J63" s="261"/>
    </row>
    <row r="64" spans="1:10" s="257" customFormat="1" ht="12.75">
      <c r="A64" s="241"/>
      <c r="C64" s="258"/>
      <c r="E64" s="258"/>
      <c r="F64" s="259"/>
      <c r="G64" s="225"/>
      <c r="H64" s="260"/>
      <c r="I64" s="345"/>
      <c r="J64" s="261"/>
    </row>
    <row r="65" spans="1:20" s="290" customFormat="1" ht="13.5" thickBot="1">
      <c r="A65" s="242">
        <v>7</v>
      </c>
      <c r="B65" s="257" t="s">
        <v>33</v>
      </c>
      <c r="C65" s="258"/>
      <c r="D65" s="257"/>
      <c r="E65" s="258"/>
      <c r="F65" s="259"/>
      <c r="G65" s="225"/>
      <c r="H65" s="260"/>
      <c r="I65" s="345"/>
      <c r="J65" s="261"/>
      <c r="K65" s="257"/>
      <c r="L65" s="257"/>
      <c r="M65" s="257"/>
      <c r="N65" s="257"/>
      <c r="O65" s="257"/>
      <c r="P65" s="257"/>
      <c r="Q65" s="257"/>
      <c r="R65" s="257"/>
      <c r="S65" s="257"/>
      <c r="T65" s="257"/>
    </row>
    <row r="66" spans="1:10" s="257" customFormat="1" ht="12.75">
      <c r="A66" s="241"/>
      <c r="B66" s="257" t="s">
        <v>34</v>
      </c>
      <c r="C66" s="258">
        <v>6</v>
      </c>
      <c r="D66" s="257" t="s">
        <v>39</v>
      </c>
      <c r="E66" s="258">
        <v>24</v>
      </c>
      <c r="F66" s="259">
        <f>$C66*E66</f>
        <v>144</v>
      </c>
      <c r="G66" s="225">
        <v>0</v>
      </c>
      <c r="H66" s="260">
        <f>$F66*G66</f>
        <v>0</v>
      </c>
      <c r="I66" s="345"/>
      <c r="J66" s="261"/>
    </row>
    <row r="67" spans="1:10" s="257" customFormat="1" ht="12.75">
      <c r="A67" s="241"/>
      <c r="B67" s="257" t="s">
        <v>35</v>
      </c>
      <c r="C67" s="258">
        <v>1</v>
      </c>
      <c r="D67" s="257" t="s">
        <v>39</v>
      </c>
      <c r="E67" s="258">
        <v>24</v>
      </c>
      <c r="F67" s="259">
        <f>$C67*E67</f>
        <v>24</v>
      </c>
      <c r="G67" s="225">
        <v>0</v>
      </c>
      <c r="H67" s="260">
        <f>$F67*G67</f>
        <v>0</v>
      </c>
      <c r="I67" s="345"/>
      <c r="J67" s="261"/>
    </row>
    <row r="68" spans="1:10" s="257" customFormat="1" ht="13.5" thickBot="1">
      <c r="A68" s="241"/>
      <c r="B68" s="257" t="s">
        <v>36</v>
      </c>
      <c r="C68" s="258">
        <v>7</v>
      </c>
      <c r="D68" s="257" t="s">
        <v>37</v>
      </c>
      <c r="E68" s="258">
        <v>4</v>
      </c>
      <c r="F68" s="259">
        <f>$C68*E68</f>
        <v>28</v>
      </c>
      <c r="G68" s="225">
        <v>0</v>
      </c>
      <c r="H68" s="260">
        <f>$F68*G68</f>
        <v>0</v>
      </c>
      <c r="I68" s="345"/>
      <c r="J68" s="261"/>
    </row>
    <row r="69" spans="1:10" s="257" customFormat="1" ht="12.75">
      <c r="A69" s="285"/>
      <c r="B69" s="262" t="s">
        <v>49</v>
      </c>
      <c r="C69" s="263"/>
      <c r="D69" s="262"/>
      <c r="E69" s="263"/>
      <c r="F69" s="264">
        <f>SUM(F62:F68)</f>
        <v>2340</v>
      </c>
      <c r="G69" s="226"/>
      <c r="H69" s="265">
        <f>SUM(H62:H68)</f>
        <v>0</v>
      </c>
      <c r="I69" s="359"/>
      <c r="J69" s="261"/>
    </row>
    <row r="70" spans="1:10" s="257" customFormat="1" ht="12.75">
      <c r="A70" s="241"/>
      <c r="C70" s="258"/>
      <c r="E70" s="258"/>
      <c r="F70" s="259"/>
      <c r="G70" s="225"/>
      <c r="H70" s="260"/>
      <c r="I70" s="345"/>
      <c r="J70" s="261"/>
    </row>
    <row r="71" spans="1:10" s="257" customFormat="1" ht="12.75">
      <c r="A71" s="242">
        <v>8</v>
      </c>
      <c r="B71" s="257" t="s">
        <v>64</v>
      </c>
      <c r="C71" s="258">
        <v>1</v>
      </c>
      <c r="D71" s="257" t="s">
        <v>39</v>
      </c>
      <c r="E71" s="258">
        <v>24</v>
      </c>
      <c r="F71" s="259">
        <v>24</v>
      </c>
      <c r="G71" s="225">
        <v>0</v>
      </c>
      <c r="H71" s="260">
        <f>$F71*G71</f>
        <v>0</v>
      </c>
      <c r="I71" s="345"/>
      <c r="J71" s="261"/>
    </row>
    <row r="72" spans="1:10" s="257" customFormat="1" ht="12.75">
      <c r="A72" s="241"/>
      <c r="B72" s="257" t="s">
        <v>42</v>
      </c>
      <c r="C72" s="258"/>
      <c r="E72" s="258"/>
      <c r="F72" s="259"/>
      <c r="G72" s="225"/>
      <c r="H72" s="260"/>
      <c r="I72" s="345"/>
      <c r="J72" s="261"/>
    </row>
    <row r="73" spans="1:10" s="257" customFormat="1" ht="26.25" thickBot="1">
      <c r="A73" s="241"/>
      <c r="B73" s="266" t="s">
        <v>62</v>
      </c>
      <c r="C73" s="258">
        <v>1</v>
      </c>
      <c r="D73" s="257" t="s">
        <v>39</v>
      </c>
      <c r="E73" s="258">
        <v>24</v>
      </c>
      <c r="F73" s="259">
        <v>24</v>
      </c>
      <c r="G73" s="225">
        <v>0</v>
      </c>
      <c r="H73" s="260">
        <f>$F73*G73</f>
        <v>0</v>
      </c>
      <c r="I73" s="345"/>
      <c r="J73" s="261"/>
    </row>
    <row r="74" spans="1:9" ht="12.75">
      <c r="A74" s="285"/>
      <c r="B74" s="262" t="s">
        <v>49</v>
      </c>
      <c r="C74" s="268"/>
      <c r="D74" s="269"/>
      <c r="E74" s="270"/>
      <c r="F74" s="271">
        <f>SUM(F71:F73)</f>
        <v>48</v>
      </c>
      <c r="G74" s="227"/>
      <c r="H74" s="272">
        <f>SUM(H71:H73)</f>
        <v>0</v>
      </c>
      <c r="I74" s="360"/>
    </row>
    <row r="75" spans="1:9" ht="12.75">
      <c r="A75" s="241"/>
      <c r="B75" s="291"/>
      <c r="C75" s="292"/>
      <c r="D75" s="291"/>
      <c r="E75" s="292"/>
      <c r="F75" s="293"/>
      <c r="G75" s="310"/>
      <c r="H75" s="294"/>
      <c r="I75" s="352"/>
    </row>
    <row r="76" spans="1:10" s="257" customFormat="1" ht="12.75">
      <c r="A76" s="242">
        <v>9</v>
      </c>
      <c r="B76" s="241" t="s">
        <v>44</v>
      </c>
      <c r="C76" s="242">
        <v>1</v>
      </c>
      <c r="D76" s="257" t="s">
        <v>37</v>
      </c>
      <c r="E76" s="258">
        <v>1</v>
      </c>
      <c r="F76" s="259">
        <v>4</v>
      </c>
      <c r="G76" s="225">
        <v>0</v>
      </c>
      <c r="H76" s="260">
        <f>$F76*G76</f>
        <v>0</v>
      </c>
      <c r="I76" s="345"/>
      <c r="J76" s="261"/>
    </row>
    <row r="77" spans="1:10" s="257" customFormat="1" ht="13.5" thickBot="1">
      <c r="A77" s="241"/>
      <c r="B77" s="257" t="s">
        <v>43</v>
      </c>
      <c r="C77" s="258"/>
      <c r="E77" s="258"/>
      <c r="F77" s="259"/>
      <c r="G77" s="225"/>
      <c r="H77" s="260"/>
      <c r="I77" s="345"/>
      <c r="J77" s="261"/>
    </row>
    <row r="78" spans="1:10" s="257" customFormat="1" ht="12.75">
      <c r="A78" s="285"/>
      <c r="B78" s="262" t="s">
        <v>49</v>
      </c>
      <c r="C78" s="263"/>
      <c r="D78" s="262"/>
      <c r="E78" s="263"/>
      <c r="F78" s="264">
        <f>SUM(F76:F77)</f>
        <v>4</v>
      </c>
      <c r="G78" s="265"/>
      <c r="H78" s="265">
        <f>SUM(H76:H77)</f>
        <v>0</v>
      </c>
      <c r="I78" s="262"/>
      <c r="J78" s="261"/>
    </row>
    <row r="79" spans="1:3" ht="12.75">
      <c r="A79" s="241"/>
      <c r="B79" s="257"/>
      <c r="C79" s="258"/>
    </row>
    <row r="80" ht="13.5" thickBot="1">
      <c r="A80" s="241"/>
    </row>
    <row r="81" spans="1:9" ht="13.5" thickBot="1">
      <c r="A81" s="288"/>
      <c r="B81" s="288" t="s">
        <v>4</v>
      </c>
      <c r="C81" s="295"/>
      <c r="D81" s="288"/>
      <c r="E81" s="295"/>
      <c r="F81" s="296"/>
      <c r="G81" s="297"/>
      <c r="H81" s="297">
        <f>SUM(H78,H74,H69,H63,H55,H46,H37,H26,H17)</f>
        <v>760</v>
      </c>
      <c r="I81" s="288"/>
    </row>
    <row r="82" ht="13.5" thickTop="1">
      <c r="A82" s="241"/>
    </row>
    <row r="83" ht="12.75">
      <c r="A83" s="241"/>
    </row>
    <row r="84" spans="1:20" ht="13.5" thickBot="1">
      <c r="A84" s="290"/>
      <c r="B84" s="290" t="s">
        <v>5</v>
      </c>
      <c r="C84" s="246"/>
      <c r="D84" s="290"/>
      <c r="E84" s="246"/>
      <c r="F84" s="298"/>
      <c r="G84" s="299"/>
      <c r="H84" s="299"/>
      <c r="I84" s="290"/>
      <c r="J84" s="300"/>
      <c r="K84" s="301"/>
      <c r="L84" s="301"/>
      <c r="M84" s="301"/>
      <c r="N84" s="301"/>
      <c r="O84" s="301"/>
      <c r="P84" s="301"/>
      <c r="Q84" s="301"/>
      <c r="R84" s="301"/>
      <c r="S84" s="301"/>
      <c r="T84" s="301"/>
    </row>
    <row r="85" spans="1:9" ht="12.75">
      <c r="A85" s="302"/>
      <c r="B85" s="302"/>
      <c r="C85" s="303"/>
      <c r="D85" s="348"/>
      <c r="E85" s="349"/>
      <c r="F85" s="350"/>
      <c r="G85" s="351"/>
      <c r="H85" s="351"/>
      <c r="I85" s="348"/>
    </row>
    <row r="86" spans="1:9" ht="12.75">
      <c r="A86" s="241"/>
      <c r="D86" s="352"/>
      <c r="E86" s="353"/>
      <c r="F86" s="354"/>
      <c r="G86" s="228"/>
      <c r="H86" s="228"/>
      <c r="I86" s="352"/>
    </row>
    <row r="87" spans="1:9" ht="13.5" thickBot="1">
      <c r="A87" s="241"/>
      <c r="B87" s="233" t="s">
        <v>6</v>
      </c>
      <c r="D87" s="355"/>
      <c r="E87" s="356"/>
      <c r="F87" s="357"/>
      <c r="G87" s="358"/>
      <c r="H87" s="358"/>
      <c r="I87" s="355"/>
    </row>
    <row r="88" spans="1:9" ht="12.75">
      <c r="A88" s="241"/>
      <c r="B88" s="233" t="s">
        <v>7</v>
      </c>
      <c r="D88" s="352"/>
      <c r="E88" s="353"/>
      <c r="F88" s="354"/>
      <c r="G88" s="228"/>
      <c r="H88" s="228"/>
      <c r="I88" s="352"/>
    </row>
    <row r="89" spans="1:9" ht="12.75">
      <c r="A89" s="241"/>
      <c r="D89" s="352"/>
      <c r="E89" s="353"/>
      <c r="F89" s="354"/>
      <c r="G89" s="228"/>
      <c r="H89" s="228"/>
      <c r="I89" s="352"/>
    </row>
    <row r="90" spans="1:9" ht="13.5" thickBot="1">
      <c r="A90" s="241"/>
      <c r="B90" s="233" t="s">
        <v>8</v>
      </c>
      <c r="D90" s="355"/>
      <c r="E90" s="356"/>
      <c r="F90" s="357"/>
      <c r="G90" s="358"/>
      <c r="H90" s="358"/>
      <c r="I90" s="355"/>
    </row>
    <row r="91" spans="1:9" ht="12.75">
      <c r="A91" s="241"/>
      <c r="D91" s="352"/>
      <c r="E91" s="353"/>
      <c r="F91" s="354"/>
      <c r="G91" s="228"/>
      <c r="H91" s="228"/>
      <c r="I91" s="352"/>
    </row>
    <row r="92" spans="1:9" ht="13.5" thickBot="1">
      <c r="A92" s="241"/>
      <c r="B92" s="233" t="s">
        <v>9</v>
      </c>
      <c r="D92" s="355"/>
      <c r="E92" s="356"/>
      <c r="F92" s="357"/>
      <c r="G92" s="358"/>
      <c r="H92" s="358"/>
      <c r="I92" s="355"/>
    </row>
    <row r="93" spans="1:9" ht="12.75">
      <c r="A93" s="241"/>
      <c r="D93" s="352"/>
      <c r="E93" s="353"/>
      <c r="F93" s="354"/>
      <c r="G93" s="228"/>
      <c r="H93" s="228"/>
      <c r="I93" s="352"/>
    </row>
    <row r="94" spans="1:9" ht="13.5" thickBot="1">
      <c r="A94" s="241"/>
      <c r="B94" s="233" t="s">
        <v>10</v>
      </c>
      <c r="D94" s="355"/>
      <c r="E94" s="356"/>
      <c r="F94" s="357"/>
      <c r="G94" s="358"/>
      <c r="H94" s="358"/>
      <c r="I94" s="355"/>
    </row>
    <row r="95" spans="1:9" ht="12.75">
      <c r="A95" s="241"/>
      <c r="D95" s="352"/>
      <c r="E95" s="353"/>
      <c r="F95" s="354"/>
      <c r="G95" s="228"/>
      <c r="H95" s="228"/>
      <c r="I95" s="352"/>
    </row>
    <row r="96" spans="1:9" ht="12.75">
      <c r="A96" s="304"/>
      <c r="B96" s="301"/>
      <c r="C96" s="305"/>
      <c r="D96" s="301"/>
      <c r="E96" s="305"/>
      <c r="F96" s="306"/>
      <c r="G96" s="307"/>
      <c r="H96" s="307"/>
      <c r="I96" s="301"/>
    </row>
  </sheetData>
  <sheetProtection sheet="1"/>
  <printOptions gridLines="1"/>
  <pageMargins left="0.75" right="0.75" top="0.47" bottom="0.52" header="0.5" footer="0.5"/>
  <pageSetup fitToHeight="1" fitToWidth="1" horizontalDpi="600" verticalDpi="600" orientation="portrait" paperSize="3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115"/>
  <sheetViews>
    <sheetView zoomScalePageLayoutView="0" workbookViewId="0" topLeftCell="B49">
      <selection activeCell="F65" sqref="F65"/>
    </sheetView>
  </sheetViews>
  <sheetFormatPr defaultColWidth="9.140625" defaultRowHeight="12.75"/>
  <cols>
    <col min="1" max="1" width="8.28125" style="311" customWidth="1"/>
    <col min="2" max="2" width="32.57421875" style="315" customWidth="1"/>
    <col min="3" max="3" width="47.8515625" style="317" customWidth="1"/>
    <col min="4" max="4" width="1.7109375" style="366" customWidth="1"/>
    <col min="5" max="5" width="9.140625" style="315" customWidth="1"/>
    <col min="6" max="6" width="46.8515625" style="315" customWidth="1"/>
    <col min="7" max="7" width="39.57421875" style="0" customWidth="1"/>
    <col min="8" max="8" width="0.9921875" style="314" customWidth="1"/>
    <col min="9" max="16384" width="9.140625" style="315" customWidth="1"/>
  </cols>
  <sheetData>
    <row r="1" spans="2:7" ht="15.75">
      <c r="B1" s="312" t="s">
        <v>2</v>
      </c>
      <c r="C1" s="313"/>
      <c r="G1" s="315"/>
    </row>
    <row r="2" spans="2:7" ht="15.75">
      <c r="B2" s="312" t="s">
        <v>1</v>
      </c>
      <c r="C2" s="313"/>
      <c r="G2" s="315"/>
    </row>
    <row r="3" spans="2:7" ht="12.75">
      <c r="B3" s="311"/>
      <c r="C3" s="316"/>
      <c r="G3" s="315"/>
    </row>
    <row r="4" spans="2:7" ht="15">
      <c r="B4" s="311" t="s">
        <v>76</v>
      </c>
      <c r="C4" s="316"/>
      <c r="F4" s="311" t="s">
        <v>67</v>
      </c>
      <c r="G4" s="315"/>
    </row>
    <row r="5" spans="2:7" ht="12.75">
      <c r="B5" s="311" t="s">
        <v>46</v>
      </c>
      <c r="C5" s="316"/>
      <c r="F5" s="311" t="s">
        <v>46</v>
      </c>
      <c r="G5" s="315"/>
    </row>
    <row r="6" spans="2:7" ht="12.75">
      <c r="B6" s="311" t="s">
        <v>54</v>
      </c>
      <c r="C6" s="316"/>
      <c r="F6" s="311" t="s">
        <v>54</v>
      </c>
      <c r="G6" s="315"/>
    </row>
    <row r="7" spans="2:7" ht="12.75">
      <c r="B7" s="311"/>
      <c r="C7" s="316"/>
      <c r="F7" s="311"/>
      <c r="G7" s="315"/>
    </row>
    <row r="8" spans="2:7" ht="15.75">
      <c r="B8" s="312" t="s">
        <v>65</v>
      </c>
      <c r="C8" s="316"/>
      <c r="F8" s="364" t="s">
        <v>66</v>
      </c>
      <c r="G8" s="315"/>
    </row>
    <row r="9" spans="2:7" ht="15.75">
      <c r="B9" s="311"/>
      <c r="C9" s="316"/>
      <c r="F9" s="312"/>
      <c r="G9" s="315"/>
    </row>
    <row r="10" spans="2:7" ht="12.75">
      <c r="B10" s="311" t="s">
        <v>77</v>
      </c>
      <c r="C10" s="316"/>
      <c r="F10" s="311" t="s">
        <v>77</v>
      </c>
      <c r="G10" s="315"/>
    </row>
    <row r="11" spans="2:7" ht="12.75">
      <c r="B11" s="375" t="s">
        <v>79</v>
      </c>
      <c r="C11" s="316"/>
      <c r="F11" s="375" t="s">
        <v>79</v>
      </c>
      <c r="G11" s="315"/>
    </row>
    <row r="12" spans="2:7" ht="12.75">
      <c r="B12" s="311" t="s">
        <v>78</v>
      </c>
      <c r="C12" s="316"/>
      <c r="F12" s="311" t="s">
        <v>78</v>
      </c>
      <c r="G12" s="315"/>
    </row>
    <row r="13" spans="1:7" ht="50.25" customHeight="1" thickBot="1">
      <c r="A13" s="318" t="s">
        <v>11</v>
      </c>
      <c r="B13" s="319" t="s">
        <v>0</v>
      </c>
      <c r="C13" s="320"/>
      <c r="E13" s="318" t="s">
        <v>11</v>
      </c>
      <c r="F13" s="319" t="s">
        <v>0</v>
      </c>
      <c r="G13" s="315"/>
    </row>
    <row r="14" spans="1:7" ht="25.5">
      <c r="A14" s="316">
        <v>1</v>
      </c>
      <c r="B14" s="321" t="s">
        <v>53</v>
      </c>
      <c r="C14" s="322"/>
      <c r="E14" s="316">
        <v>1</v>
      </c>
      <c r="F14" s="321" t="s">
        <v>53</v>
      </c>
      <c r="G14" s="315"/>
    </row>
    <row r="15" spans="1:7" ht="12.75">
      <c r="A15" s="316"/>
      <c r="B15" s="323" t="s">
        <v>23</v>
      </c>
      <c r="C15" s="324"/>
      <c r="E15" s="316"/>
      <c r="F15" s="323" t="s">
        <v>23</v>
      </c>
      <c r="G15" s="315"/>
    </row>
    <row r="16" spans="1:7" ht="12.75">
      <c r="A16" s="316"/>
      <c r="B16" s="323" t="s">
        <v>13</v>
      </c>
      <c r="C16" s="324"/>
      <c r="E16" s="316"/>
      <c r="F16" s="323" t="s">
        <v>13</v>
      </c>
      <c r="G16" s="315"/>
    </row>
    <row r="17" spans="1:7" ht="12.75">
      <c r="A17" s="316"/>
      <c r="B17" s="323" t="s">
        <v>14</v>
      </c>
      <c r="C17" s="324"/>
      <c r="E17" s="316"/>
      <c r="F17" s="323" t="s">
        <v>14</v>
      </c>
      <c r="G17" s="315"/>
    </row>
    <row r="18" spans="1:7" ht="12.75">
      <c r="A18" s="316"/>
      <c r="B18" s="323" t="s">
        <v>22</v>
      </c>
      <c r="C18" s="324"/>
      <c r="E18" s="316"/>
      <c r="F18" s="323" t="s">
        <v>22</v>
      </c>
      <c r="G18" s="315"/>
    </row>
    <row r="19" spans="1:7" ht="12.75">
      <c r="A19" s="316"/>
      <c r="B19" s="323" t="s">
        <v>21</v>
      </c>
      <c r="C19" s="324"/>
      <c r="E19" s="316"/>
      <c r="F19" s="323" t="s">
        <v>21</v>
      </c>
      <c r="G19" s="315"/>
    </row>
    <row r="20" spans="1:7" ht="12.75">
      <c r="A20" s="316"/>
      <c r="B20" s="323" t="s">
        <v>24</v>
      </c>
      <c r="C20" s="324"/>
      <c r="E20" s="316"/>
      <c r="F20" s="323" t="s">
        <v>24</v>
      </c>
      <c r="G20" s="315"/>
    </row>
    <row r="21" spans="1:7" ht="12.75">
      <c r="A21" s="316" t="s">
        <v>46</v>
      </c>
      <c r="B21" s="323" t="s">
        <v>30</v>
      </c>
      <c r="C21" s="324"/>
      <c r="E21" s="316" t="s">
        <v>46</v>
      </c>
      <c r="F21" s="323" t="s">
        <v>30</v>
      </c>
      <c r="G21" s="315"/>
    </row>
    <row r="22" spans="1:7" ht="12.75">
      <c r="A22" s="316"/>
      <c r="B22" s="323"/>
      <c r="C22" s="324"/>
      <c r="E22" s="316"/>
      <c r="F22" s="323"/>
      <c r="G22" s="315"/>
    </row>
    <row r="23" spans="1:7" ht="25.5">
      <c r="A23" s="316">
        <v>2</v>
      </c>
      <c r="B23" s="325" t="s">
        <v>55</v>
      </c>
      <c r="C23" s="324"/>
      <c r="E23" s="316">
        <v>2</v>
      </c>
      <c r="F23" s="325" t="s">
        <v>55</v>
      </c>
      <c r="G23" s="315"/>
    </row>
    <row r="24" spans="1:7" ht="12.75">
      <c r="A24" s="316"/>
      <c r="B24" s="323" t="s">
        <v>15</v>
      </c>
      <c r="C24" s="324"/>
      <c r="E24" s="316"/>
      <c r="F24" s="323" t="s">
        <v>15</v>
      </c>
      <c r="G24" s="315"/>
    </row>
    <row r="25" spans="1:7" ht="12.75">
      <c r="A25" s="316"/>
      <c r="B25" s="323" t="s">
        <v>13</v>
      </c>
      <c r="C25" s="324"/>
      <c r="E25" s="316"/>
      <c r="F25" s="323" t="s">
        <v>13</v>
      </c>
      <c r="G25" s="315"/>
    </row>
    <row r="26" spans="1:7" ht="12.75">
      <c r="A26" s="316"/>
      <c r="B26" s="323" t="s">
        <v>16</v>
      </c>
      <c r="C26" s="324"/>
      <c r="E26" s="316"/>
      <c r="F26" s="323" t="s">
        <v>16</v>
      </c>
      <c r="G26" s="315"/>
    </row>
    <row r="27" spans="1:7" ht="12.75">
      <c r="A27" s="316"/>
      <c r="B27" s="323" t="s">
        <v>21</v>
      </c>
      <c r="C27" s="324"/>
      <c r="E27" s="316"/>
      <c r="F27" s="323" t="s">
        <v>21</v>
      </c>
      <c r="G27" s="315"/>
    </row>
    <row r="28" spans="1:7" ht="12.75">
      <c r="A28" s="316"/>
      <c r="B28" s="323" t="s">
        <v>24</v>
      </c>
      <c r="C28" s="324"/>
      <c r="E28" s="316"/>
      <c r="F28" s="323" t="s">
        <v>24</v>
      </c>
      <c r="G28" s="315"/>
    </row>
    <row r="29" spans="1:7" ht="13.5" thickBot="1">
      <c r="A29" s="316" t="s">
        <v>46</v>
      </c>
      <c r="B29" s="323" t="s">
        <v>31</v>
      </c>
      <c r="C29" s="324"/>
      <c r="E29" s="316" t="s">
        <v>46</v>
      </c>
      <c r="F29" s="323" t="s">
        <v>31</v>
      </c>
      <c r="G29" s="315"/>
    </row>
    <row r="30" spans="2:7" ht="12.75">
      <c r="B30" s="326"/>
      <c r="C30" s="327"/>
      <c r="E30" s="311"/>
      <c r="F30" s="326"/>
      <c r="G30" s="315"/>
    </row>
    <row r="31" spans="2:7" ht="12.75">
      <c r="B31" s="323"/>
      <c r="C31" s="324"/>
      <c r="E31" s="311"/>
      <c r="F31" s="323"/>
      <c r="G31" s="315"/>
    </row>
    <row r="32" spans="1:7" ht="25.5">
      <c r="A32" s="316">
        <v>3</v>
      </c>
      <c r="B32" s="328" t="s">
        <v>56</v>
      </c>
      <c r="C32" s="316"/>
      <c r="E32" s="316">
        <v>3</v>
      </c>
      <c r="F32" s="328" t="s">
        <v>56</v>
      </c>
      <c r="G32" s="315"/>
    </row>
    <row r="33" spans="1:8" s="323" customFormat="1" ht="12.75">
      <c r="A33" s="316"/>
      <c r="B33" s="323" t="s">
        <v>17</v>
      </c>
      <c r="C33" s="324"/>
      <c r="D33" s="366"/>
      <c r="E33" s="316"/>
      <c r="F33" s="323" t="s">
        <v>17</v>
      </c>
      <c r="H33" s="329"/>
    </row>
    <row r="34" spans="1:8" s="323" customFormat="1" ht="30.75" customHeight="1">
      <c r="A34" s="316" t="s">
        <v>46</v>
      </c>
      <c r="B34" s="325" t="s">
        <v>68</v>
      </c>
      <c r="C34" s="324"/>
      <c r="D34" s="366"/>
      <c r="E34" s="316" t="s">
        <v>46</v>
      </c>
      <c r="F34" s="325" t="s">
        <v>68</v>
      </c>
      <c r="H34" s="329"/>
    </row>
    <row r="35" spans="1:7" ht="12.75">
      <c r="A35" s="316"/>
      <c r="B35" s="323" t="s">
        <v>18</v>
      </c>
      <c r="C35" s="324"/>
      <c r="E35" s="316"/>
      <c r="F35" s="323" t="s">
        <v>18</v>
      </c>
      <c r="G35" s="315"/>
    </row>
    <row r="36" spans="1:7" ht="12.75">
      <c r="A36" s="316"/>
      <c r="B36" s="323" t="s">
        <v>16</v>
      </c>
      <c r="C36" s="324"/>
      <c r="E36" s="316"/>
      <c r="F36" s="323" t="s">
        <v>16</v>
      </c>
      <c r="G36" s="315"/>
    </row>
    <row r="37" spans="1:7" ht="12.75">
      <c r="A37" s="316"/>
      <c r="B37" s="323" t="s">
        <v>21</v>
      </c>
      <c r="C37" s="324"/>
      <c r="E37" s="316"/>
      <c r="F37" s="323" t="s">
        <v>21</v>
      </c>
      <c r="G37" s="315"/>
    </row>
    <row r="38" spans="1:7" ht="12.75">
      <c r="A38" s="316"/>
      <c r="B38" s="323" t="s">
        <v>24</v>
      </c>
      <c r="C38" s="324"/>
      <c r="E38" s="316"/>
      <c r="F38" s="323" t="s">
        <v>24</v>
      </c>
      <c r="G38" s="315"/>
    </row>
    <row r="39" spans="1:7" ht="12.75">
      <c r="A39" s="316"/>
      <c r="B39" s="323" t="s">
        <v>25</v>
      </c>
      <c r="C39" s="324"/>
      <c r="E39" s="316"/>
      <c r="F39" s="323" t="s">
        <v>25</v>
      </c>
      <c r="G39" s="315"/>
    </row>
    <row r="40" spans="1:7" ht="15">
      <c r="A40" s="330"/>
      <c r="B40" s="323" t="s">
        <v>26</v>
      </c>
      <c r="C40" s="324"/>
      <c r="E40" s="330"/>
      <c r="F40" s="323" t="s">
        <v>26</v>
      </c>
      <c r="G40" s="315"/>
    </row>
    <row r="41" spans="2:7" ht="14.25">
      <c r="B41" s="331"/>
      <c r="C41" s="332"/>
      <c r="E41" s="311"/>
      <c r="F41" s="331"/>
      <c r="G41" s="315"/>
    </row>
    <row r="42" spans="1:7" ht="25.5">
      <c r="A42" s="316">
        <v>4</v>
      </c>
      <c r="B42" s="328" t="s">
        <v>58</v>
      </c>
      <c r="C42" s="316"/>
      <c r="E42" s="316">
        <v>4</v>
      </c>
      <c r="F42" s="328" t="s">
        <v>58</v>
      </c>
      <c r="G42" s="315"/>
    </row>
    <row r="43" spans="1:8" s="323" customFormat="1" ht="27.75" customHeight="1">
      <c r="A43" s="316"/>
      <c r="B43" s="323" t="s">
        <v>19</v>
      </c>
      <c r="C43" s="324"/>
      <c r="D43" s="366"/>
      <c r="E43" s="316"/>
      <c r="F43" s="323" t="s">
        <v>19</v>
      </c>
      <c r="H43" s="329"/>
    </row>
    <row r="44" spans="1:8" s="323" customFormat="1" ht="25.5">
      <c r="A44" s="316"/>
      <c r="B44" s="325" t="s">
        <v>68</v>
      </c>
      <c r="C44" s="324"/>
      <c r="D44" s="366"/>
      <c r="E44" s="316"/>
      <c r="F44" s="325" t="s">
        <v>68</v>
      </c>
      <c r="H44" s="329"/>
    </row>
    <row r="45" spans="1:8" s="323" customFormat="1" ht="12.75">
      <c r="A45" s="316"/>
      <c r="B45" s="323" t="s">
        <v>16</v>
      </c>
      <c r="C45" s="324"/>
      <c r="D45" s="366"/>
      <c r="E45" s="316"/>
      <c r="F45" s="323" t="s">
        <v>16</v>
      </c>
      <c r="H45" s="329"/>
    </row>
    <row r="46" spans="1:7" ht="12.75">
      <c r="A46" s="316"/>
      <c r="B46" s="323" t="s">
        <v>27</v>
      </c>
      <c r="C46" s="324"/>
      <c r="E46" s="316"/>
      <c r="F46" s="323" t="s">
        <v>27</v>
      </c>
      <c r="G46" s="315"/>
    </row>
    <row r="47" spans="1:7" ht="12.75">
      <c r="A47" s="316"/>
      <c r="B47" s="323" t="s">
        <v>28</v>
      </c>
      <c r="C47" s="324"/>
      <c r="E47" s="316"/>
      <c r="F47" s="323" t="s">
        <v>28</v>
      </c>
      <c r="G47" s="315"/>
    </row>
    <row r="48" spans="2:7" ht="12.75">
      <c r="B48" s="323" t="s">
        <v>24</v>
      </c>
      <c r="C48" s="324"/>
      <c r="E48" s="311"/>
      <c r="F48" s="323" t="s">
        <v>24</v>
      </c>
      <c r="G48" s="315"/>
    </row>
    <row r="49" spans="5:7" ht="12.75">
      <c r="E49" s="311"/>
      <c r="G49" s="315"/>
    </row>
    <row r="50" spans="1:7" ht="12.75">
      <c r="A50" s="316">
        <v>5</v>
      </c>
      <c r="B50" s="311" t="s">
        <v>59</v>
      </c>
      <c r="C50" s="316"/>
      <c r="E50" s="316">
        <v>5</v>
      </c>
      <c r="F50" s="311" t="s">
        <v>59</v>
      </c>
      <c r="G50" s="315"/>
    </row>
    <row r="51" spans="1:7" ht="12.75">
      <c r="A51" s="316"/>
      <c r="B51" s="323" t="s">
        <v>63</v>
      </c>
      <c r="C51" s="324"/>
      <c r="E51" s="316"/>
      <c r="F51" s="323" t="s">
        <v>63</v>
      </c>
      <c r="G51" s="315"/>
    </row>
    <row r="52" spans="1:7" ht="12.75">
      <c r="A52" s="316"/>
      <c r="B52" s="323" t="s">
        <v>14</v>
      </c>
      <c r="C52" s="324"/>
      <c r="E52" s="316"/>
      <c r="F52" s="323" t="s">
        <v>14</v>
      </c>
      <c r="G52" s="315"/>
    </row>
    <row r="53" spans="1:7" ht="12.75">
      <c r="A53" s="316"/>
      <c r="B53" s="323" t="s">
        <v>20</v>
      </c>
      <c r="C53" s="324"/>
      <c r="E53" s="316"/>
      <c r="F53" s="323" t="s">
        <v>20</v>
      </c>
      <c r="G53" s="315"/>
    </row>
    <row r="54" spans="2:7" ht="12.75">
      <c r="B54" s="323" t="s">
        <v>41</v>
      </c>
      <c r="C54" s="324"/>
      <c r="E54" s="311"/>
      <c r="F54" s="323" t="s">
        <v>41</v>
      </c>
      <c r="G54" s="315"/>
    </row>
    <row r="55" spans="2:7" ht="12.75">
      <c r="B55" s="323" t="s">
        <v>32</v>
      </c>
      <c r="C55" s="324"/>
      <c r="E55" s="311"/>
      <c r="F55" s="323" t="s">
        <v>32</v>
      </c>
      <c r="G55" s="315"/>
    </row>
    <row r="56" spans="2:7" ht="12.75">
      <c r="B56" s="323" t="s">
        <v>24</v>
      </c>
      <c r="C56" s="324"/>
      <c r="E56" s="311"/>
      <c r="F56" s="323" t="s">
        <v>24</v>
      </c>
      <c r="G56" s="315"/>
    </row>
    <row r="57" spans="2:7" ht="12.75">
      <c r="B57" s="333"/>
      <c r="C57" s="322"/>
      <c r="E57" s="311"/>
      <c r="F57" s="333"/>
      <c r="G57" s="315"/>
    </row>
    <row r="58" spans="1:7" ht="12.75">
      <c r="A58" s="316">
        <v>6</v>
      </c>
      <c r="B58" s="333"/>
      <c r="C58" s="322"/>
      <c r="E58" s="316">
        <v>6</v>
      </c>
      <c r="F58" s="333"/>
      <c r="G58" s="315"/>
    </row>
    <row r="59" spans="2:7" ht="27.75" customHeight="1">
      <c r="B59" s="325" t="s">
        <v>60</v>
      </c>
      <c r="C59" s="324"/>
      <c r="E59" s="311"/>
      <c r="F59" s="325" t="s">
        <v>60</v>
      </c>
      <c r="G59" s="315"/>
    </row>
    <row r="60" spans="1:8" s="323" customFormat="1" ht="12.75">
      <c r="A60" s="316"/>
      <c r="B60" s="323" t="s">
        <v>61</v>
      </c>
      <c r="C60" s="324"/>
      <c r="D60" s="366"/>
      <c r="E60" s="316"/>
      <c r="F60" s="323" t="s">
        <v>61</v>
      </c>
      <c r="H60" s="329"/>
    </row>
    <row r="61" spans="1:8" s="323" customFormat="1" ht="25.5">
      <c r="A61" s="316"/>
      <c r="B61" s="325" t="s">
        <v>68</v>
      </c>
      <c r="C61" s="324"/>
      <c r="D61" s="366"/>
      <c r="E61" s="316"/>
      <c r="F61" s="325" t="s">
        <v>68</v>
      </c>
      <c r="H61" s="329"/>
    </row>
    <row r="62" spans="2:7" ht="12.75">
      <c r="B62" s="323" t="s">
        <v>29</v>
      </c>
      <c r="C62" s="324"/>
      <c r="E62" s="311"/>
      <c r="F62" s="323" t="s">
        <v>29</v>
      </c>
      <c r="G62" s="315"/>
    </row>
    <row r="63" spans="2:7" ht="12.75">
      <c r="B63" s="323" t="s">
        <v>24</v>
      </c>
      <c r="C63" s="324"/>
      <c r="E63" s="311"/>
      <c r="F63" s="323" t="s">
        <v>24</v>
      </c>
      <c r="G63" s="315"/>
    </row>
    <row r="64" spans="2:7" ht="12.75">
      <c r="B64" s="323"/>
      <c r="C64" s="324"/>
      <c r="E64" s="311"/>
      <c r="F64" s="323"/>
      <c r="G64" s="315"/>
    </row>
    <row r="65" spans="1:7" ht="12.75">
      <c r="A65" s="316">
        <v>7</v>
      </c>
      <c r="B65" s="311" t="s">
        <v>33</v>
      </c>
      <c r="C65" s="324"/>
      <c r="E65" s="316">
        <v>7</v>
      </c>
      <c r="F65" s="311" t="s">
        <v>33</v>
      </c>
      <c r="G65" s="315"/>
    </row>
    <row r="66" spans="2:7" ht="12.75">
      <c r="B66" s="323" t="s">
        <v>34</v>
      </c>
      <c r="C66" s="324"/>
      <c r="E66" s="311"/>
      <c r="F66" s="323" t="s">
        <v>34</v>
      </c>
      <c r="G66" s="315"/>
    </row>
    <row r="67" spans="2:7" ht="12.75">
      <c r="B67" s="323" t="s">
        <v>35</v>
      </c>
      <c r="C67" s="324"/>
      <c r="E67" s="311"/>
      <c r="F67" s="323" t="s">
        <v>35</v>
      </c>
      <c r="G67" s="315"/>
    </row>
    <row r="68" spans="2:7" ht="12.75">
      <c r="B68" s="323" t="s">
        <v>36</v>
      </c>
      <c r="C68" s="324"/>
      <c r="E68" s="311"/>
      <c r="F68" s="325" t="s">
        <v>36</v>
      </c>
      <c r="G68" s="315"/>
    </row>
    <row r="69" spans="2:7" ht="12.75">
      <c r="B69" s="323"/>
      <c r="C69" s="324"/>
      <c r="E69" s="311"/>
      <c r="F69" s="323"/>
      <c r="G69" s="315"/>
    </row>
    <row r="70" spans="1:7" ht="12.75">
      <c r="A70" s="316">
        <v>8</v>
      </c>
      <c r="B70" s="323" t="s">
        <v>64</v>
      </c>
      <c r="C70" s="324"/>
      <c r="E70" s="316">
        <v>8</v>
      </c>
      <c r="F70" s="323" t="s">
        <v>64</v>
      </c>
      <c r="G70" s="315"/>
    </row>
    <row r="71" spans="2:7" ht="12.75">
      <c r="B71" s="323" t="s">
        <v>42</v>
      </c>
      <c r="C71" s="324"/>
      <c r="E71" s="311"/>
      <c r="F71" s="323" t="s">
        <v>42</v>
      </c>
      <c r="G71" s="315"/>
    </row>
    <row r="72" spans="2:7" ht="25.5">
      <c r="B72" s="325" t="s">
        <v>62</v>
      </c>
      <c r="C72" s="324"/>
      <c r="E72" s="311"/>
      <c r="F72" s="325" t="s">
        <v>62</v>
      </c>
      <c r="G72" s="315"/>
    </row>
    <row r="73" spans="2:7" ht="12.75">
      <c r="B73" s="334"/>
      <c r="C73" s="335"/>
      <c r="E73" s="311"/>
      <c r="F73" s="334"/>
      <c r="G73" s="315"/>
    </row>
    <row r="74" spans="1:7" ht="12.75">
      <c r="A74" s="316">
        <v>9</v>
      </c>
      <c r="B74" s="311" t="s">
        <v>44</v>
      </c>
      <c r="C74" s="316"/>
      <c r="E74" s="316">
        <v>9</v>
      </c>
      <c r="F74" s="311" t="s">
        <v>44</v>
      </c>
      <c r="G74" s="315"/>
    </row>
    <row r="75" spans="2:7" ht="12.75">
      <c r="B75" s="323" t="s">
        <v>43</v>
      </c>
      <c r="C75" s="324"/>
      <c r="E75" s="311"/>
      <c r="F75" s="323" t="s">
        <v>43</v>
      </c>
      <c r="G75" s="315"/>
    </row>
    <row r="76" spans="2:7" ht="12.75">
      <c r="B76" s="323"/>
      <c r="C76" s="324"/>
      <c r="E76" s="311"/>
      <c r="F76" s="323"/>
      <c r="G76" s="315"/>
    </row>
    <row r="77" spans="5:7" ht="12.75">
      <c r="E77" s="311"/>
      <c r="G77" s="315"/>
    </row>
    <row r="78" spans="5:7" ht="12.75">
      <c r="E78" s="311"/>
      <c r="G78" s="315"/>
    </row>
    <row r="79" spans="5:7" ht="12.75">
      <c r="E79" s="311"/>
      <c r="G79" s="315"/>
    </row>
    <row r="80" spans="1:7" ht="13.5" thickBot="1">
      <c r="A80" s="336"/>
      <c r="B80" s="336" t="s">
        <v>5</v>
      </c>
      <c r="C80" s="318"/>
      <c r="E80" s="336"/>
      <c r="F80" s="336" t="s">
        <v>5</v>
      </c>
      <c r="G80" s="336" t="s">
        <v>46</v>
      </c>
    </row>
    <row r="81" spans="1:6" ht="12.75">
      <c r="A81" s="337"/>
      <c r="B81" s="337"/>
      <c r="C81"/>
      <c r="E81" s="337"/>
      <c r="F81" s="337"/>
    </row>
    <row r="82" spans="3:5" ht="12.75">
      <c r="C82"/>
      <c r="E82" s="311"/>
    </row>
    <row r="83" spans="2:7" ht="12.75">
      <c r="B83" s="315" t="s">
        <v>6</v>
      </c>
      <c r="C83" s="365"/>
      <c r="E83" s="311"/>
      <c r="F83" s="315" t="s">
        <v>6</v>
      </c>
      <c r="G83" s="365"/>
    </row>
    <row r="84" spans="2:6" ht="12.75">
      <c r="B84" s="315" t="s">
        <v>7</v>
      </c>
      <c r="C84"/>
      <c r="E84" s="311"/>
      <c r="F84" s="315" t="s">
        <v>7</v>
      </c>
    </row>
    <row r="85" spans="3:5" ht="12.75">
      <c r="C85"/>
      <c r="E85" s="311"/>
    </row>
    <row r="86" spans="2:7" ht="12.75">
      <c r="B86" s="315" t="s">
        <v>8</v>
      </c>
      <c r="C86" s="365"/>
      <c r="E86" s="311"/>
      <c r="F86" s="315" t="s">
        <v>8</v>
      </c>
      <c r="G86" s="365"/>
    </row>
    <row r="87" spans="3:5" ht="12.75">
      <c r="C87"/>
      <c r="E87" s="311"/>
    </row>
    <row r="88" spans="2:7" ht="12.75">
      <c r="B88" s="315" t="s">
        <v>9</v>
      </c>
      <c r="C88" s="365"/>
      <c r="E88" s="311"/>
      <c r="F88" s="315" t="s">
        <v>9</v>
      </c>
      <c r="G88" s="365"/>
    </row>
    <row r="89" spans="3:5" ht="12.75">
      <c r="C89"/>
      <c r="E89" s="311"/>
    </row>
    <row r="90" spans="2:7" ht="12.75">
      <c r="B90" s="315" t="s">
        <v>10</v>
      </c>
      <c r="C90" s="365"/>
      <c r="E90" s="311"/>
      <c r="F90" s="315" t="s">
        <v>10</v>
      </c>
      <c r="G90" s="365"/>
    </row>
    <row r="91" spans="3:5" ht="12.75">
      <c r="C91"/>
      <c r="E91" s="311"/>
    </row>
    <row r="92" spans="1:7" ht="12.75">
      <c r="A92" s="338"/>
      <c r="B92" s="339"/>
      <c r="C92" s="340"/>
      <c r="E92" s="338"/>
      <c r="F92" s="339"/>
      <c r="G92" s="339"/>
    </row>
    <row r="93" spans="1:18" ht="12.75">
      <c r="A93" s="367"/>
      <c r="B93" s="368"/>
      <c r="C93" s="369"/>
      <c r="D93" s="370"/>
      <c r="E93" s="368"/>
      <c r="F93" s="368"/>
      <c r="G93" s="368"/>
      <c r="H93" s="370"/>
      <c r="I93" s="368"/>
      <c r="J93" s="368"/>
      <c r="K93" s="368"/>
      <c r="L93" s="368"/>
      <c r="M93" s="368"/>
      <c r="N93" s="368"/>
      <c r="O93" s="368"/>
      <c r="P93" s="368"/>
      <c r="Q93" s="368"/>
      <c r="R93" s="368"/>
    </row>
    <row r="94" spans="1:18" ht="12.75">
      <c r="A94" s="367"/>
      <c r="B94" s="368"/>
      <c r="C94" s="369"/>
      <c r="D94" s="370"/>
      <c r="E94" s="368"/>
      <c r="F94" s="368"/>
      <c r="G94" s="368"/>
      <c r="H94" s="370"/>
      <c r="I94" s="368"/>
      <c r="J94" s="368"/>
      <c r="K94" s="368"/>
      <c r="L94" s="368"/>
      <c r="M94" s="368"/>
      <c r="N94" s="368"/>
      <c r="O94" s="368"/>
      <c r="P94" s="368"/>
      <c r="Q94" s="368"/>
      <c r="R94" s="368"/>
    </row>
    <row r="95" spans="1:18" ht="12.75">
      <c r="A95" s="367"/>
      <c r="B95" s="368"/>
      <c r="C95" s="369"/>
      <c r="D95" s="370"/>
      <c r="E95" s="368"/>
      <c r="F95" s="368"/>
      <c r="G95" s="368"/>
      <c r="H95" s="370"/>
      <c r="I95" s="368"/>
      <c r="J95" s="368"/>
      <c r="K95" s="368"/>
      <c r="L95" s="368"/>
      <c r="M95" s="368"/>
      <c r="N95" s="368"/>
      <c r="O95" s="368"/>
      <c r="P95" s="368"/>
      <c r="Q95" s="368"/>
      <c r="R95" s="368"/>
    </row>
    <row r="96" spans="1:18" ht="12.75">
      <c r="A96" s="367"/>
      <c r="B96" s="371"/>
      <c r="C96" s="372"/>
      <c r="D96" s="370"/>
      <c r="E96" s="368"/>
      <c r="F96" s="368"/>
      <c r="G96" s="368"/>
      <c r="H96" s="370"/>
      <c r="I96" s="368"/>
      <c r="J96" s="368"/>
      <c r="K96" s="368"/>
      <c r="L96" s="368"/>
      <c r="M96" s="368"/>
      <c r="N96" s="368"/>
      <c r="O96" s="368"/>
      <c r="P96" s="368"/>
      <c r="Q96" s="368"/>
      <c r="R96" s="368"/>
    </row>
    <row r="97" spans="1:18" ht="12.75">
      <c r="A97" s="367"/>
      <c r="B97" s="371"/>
      <c r="C97" s="372"/>
      <c r="D97" s="370"/>
      <c r="E97" s="368"/>
      <c r="F97" s="368"/>
      <c r="G97" s="368"/>
      <c r="H97" s="370"/>
      <c r="I97" s="368"/>
      <c r="J97" s="368"/>
      <c r="K97" s="368"/>
      <c r="L97" s="368"/>
      <c r="M97" s="368"/>
      <c r="N97" s="368"/>
      <c r="O97" s="368"/>
      <c r="P97" s="368"/>
      <c r="Q97" s="368"/>
      <c r="R97" s="368"/>
    </row>
    <row r="98" spans="1:18" ht="12.75">
      <c r="A98" s="367"/>
      <c r="B98" s="371"/>
      <c r="C98" s="372"/>
      <c r="D98" s="370"/>
      <c r="E98" s="368"/>
      <c r="F98" s="368"/>
      <c r="G98" s="368"/>
      <c r="H98" s="370"/>
      <c r="I98" s="368"/>
      <c r="J98" s="368"/>
      <c r="K98" s="368"/>
      <c r="L98" s="368"/>
      <c r="M98" s="368"/>
      <c r="N98" s="368"/>
      <c r="O98" s="368"/>
      <c r="P98" s="368"/>
      <c r="Q98" s="368"/>
      <c r="R98" s="368"/>
    </row>
    <row r="99" spans="1:18" ht="12.75">
      <c r="A99" s="367"/>
      <c r="B99" s="371"/>
      <c r="C99" s="372"/>
      <c r="D99" s="370"/>
      <c r="E99" s="368"/>
      <c r="F99" s="368"/>
      <c r="G99" s="368"/>
      <c r="H99" s="370"/>
      <c r="I99" s="368"/>
      <c r="J99" s="368"/>
      <c r="K99" s="368"/>
      <c r="L99" s="368"/>
      <c r="M99" s="368"/>
      <c r="N99" s="368"/>
      <c r="O99" s="368"/>
      <c r="P99" s="368"/>
      <c r="Q99" s="368"/>
      <c r="R99" s="368"/>
    </row>
    <row r="100" spans="1:18" ht="12.75">
      <c r="A100" s="367"/>
      <c r="B100" s="371"/>
      <c r="C100" s="372"/>
      <c r="D100" s="370"/>
      <c r="E100" s="368"/>
      <c r="F100" s="368"/>
      <c r="G100" s="368"/>
      <c r="H100" s="370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</row>
    <row r="101" spans="1:18" ht="12.75">
      <c r="A101" s="367"/>
      <c r="B101" s="371"/>
      <c r="C101" s="372"/>
      <c r="D101" s="370"/>
      <c r="E101" s="368"/>
      <c r="F101" s="368"/>
      <c r="G101" s="368"/>
      <c r="H101" s="370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</row>
    <row r="102" spans="1:18" ht="12.75">
      <c r="A102" s="367"/>
      <c r="B102" s="371"/>
      <c r="C102" s="372"/>
      <c r="D102" s="370"/>
      <c r="E102" s="368"/>
      <c r="F102" s="368"/>
      <c r="G102" s="368"/>
      <c r="H102" s="370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</row>
    <row r="103" spans="1:18" ht="12.75">
      <c r="A103" s="367"/>
      <c r="B103" s="371"/>
      <c r="C103" s="372"/>
      <c r="D103" s="370"/>
      <c r="E103" s="368"/>
      <c r="F103" s="368"/>
      <c r="G103" s="368"/>
      <c r="H103" s="370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</row>
    <row r="104" spans="1:18" ht="12.75">
      <c r="A104" s="367"/>
      <c r="B104" s="371"/>
      <c r="C104" s="372"/>
      <c r="D104" s="370"/>
      <c r="E104" s="368"/>
      <c r="F104" s="368"/>
      <c r="G104" s="368"/>
      <c r="H104" s="370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</row>
    <row r="105" spans="1:18" ht="12.75">
      <c r="A105" s="367"/>
      <c r="B105" s="373"/>
      <c r="C105" s="374"/>
      <c r="D105" s="370"/>
      <c r="E105" s="368"/>
      <c r="F105" s="368"/>
      <c r="G105" s="368"/>
      <c r="H105" s="370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</row>
    <row r="106" spans="1:18" ht="12.75">
      <c r="A106" s="367"/>
      <c r="B106" s="371"/>
      <c r="C106" s="372"/>
      <c r="D106" s="370"/>
      <c r="E106" s="368"/>
      <c r="F106" s="368"/>
      <c r="G106" s="368"/>
      <c r="H106" s="370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</row>
    <row r="107" spans="1:18" ht="12.75">
      <c r="A107" s="367"/>
      <c r="B107" s="368"/>
      <c r="C107" s="369"/>
      <c r="D107" s="370"/>
      <c r="E107" s="368"/>
      <c r="F107" s="368"/>
      <c r="G107" s="368"/>
      <c r="H107" s="370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</row>
    <row r="108" spans="1:18" ht="12.75">
      <c r="A108" s="367"/>
      <c r="B108" s="368"/>
      <c r="C108" s="369"/>
      <c r="D108" s="370"/>
      <c r="E108" s="368"/>
      <c r="F108" s="368"/>
      <c r="G108" s="368"/>
      <c r="H108" s="370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</row>
    <row r="109" spans="1:18" ht="12.75">
      <c r="A109" s="367"/>
      <c r="B109" s="368"/>
      <c r="C109" s="369"/>
      <c r="D109" s="370"/>
      <c r="E109" s="368"/>
      <c r="F109" s="368"/>
      <c r="G109" s="368"/>
      <c r="H109" s="370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</row>
    <row r="110" spans="1:18" ht="12.75">
      <c r="A110" s="367"/>
      <c r="B110" s="368"/>
      <c r="C110" s="369"/>
      <c r="D110" s="370"/>
      <c r="E110" s="368"/>
      <c r="F110" s="368"/>
      <c r="G110" s="368"/>
      <c r="H110" s="370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</row>
    <row r="111" spans="1:18" ht="12.75">
      <c r="A111" s="367"/>
      <c r="B111" s="368"/>
      <c r="C111" s="369"/>
      <c r="D111" s="370"/>
      <c r="E111" s="368"/>
      <c r="F111" s="368"/>
      <c r="G111" s="368"/>
      <c r="H111" s="370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</row>
    <row r="112" spans="1:18" ht="12.75">
      <c r="A112" s="367"/>
      <c r="B112" s="368"/>
      <c r="C112" s="369"/>
      <c r="D112" s="370"/>
      <c r="E112" s="368"/>
      <c r="F112" s="368"/>
      <c r="G112" s="368"/>
      <c r="H112" s="370"/>
      <c r="I112" s="368"/>
      <c r="J112" s="368"/>
      <c r="K112" s="368"/>
      <c r="L112" s="368"/>
      <c r="M112" s="368"/>
      <c r="N112" s="368"/>
      <c r="O112" s="368"/>
      <c r="P112" s="368"/>
      <c r="Q112" s="368"/>
      <c r="R112" s="368"/>
    </row>
    <row r="113" spans="1:18" ht="12.75">
      <c r="A113" s="367"/>
      <c r="B113" s="368"/>
      <c r="C113" s="369"/>
      <c r="D113" s="370"/>
      <c r="E113" s="368"/>
      <c r="F113" s="368"/>
      <c r="G113" s="368"/>
      <c r="H113" s="370"/>
      <c r="I113" s="368"/>
      <c r="J113" s="368"/>
      <c r="K113" s="368"/>
      <c r="L113" s="368"/>
      <c r="M113" s="368"/>
      <c r="N113" s="368"/>
      <c r="O113" s="368"/>
      <c r="P113" s="368"/>
      <c r="Q113" s="368"/>
      <c r="R113" s="368"/>
    </row>
    <row r="114" spans="1:18" ht="12.75">
      <c r="A114" s="367"/>
      <c r="B114" s="368"/>
      <c r="C114" s="369"/>
      <c r="D114" s="370"/>
      <c r="E114" s="368"/>
      <c r="F114" s="368"/>
      <c r="G114" s="368"/>
      <c r="H114" s="370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</row>
    <row r="115" spans="1:18" ht="12.75">
      <c r="A115" s="367"/>
      <c r="B115" s="368"/>
      <c r="C115" s="369"/>
      <c r="D115" s="370"/>
      <c r="E115" s="368"/>
      <c r="F115" s="368"/>
      <c r="G115" s="368"/>
      <c r="H115" s="370"/>
      <c r="I115" s="368"/>
      <c r="J115" s="368"/>
      <c r="K115" s="368"/>
      <c r="L115" s="368"/>
      <c r="M115" s="368"/>
      <c r="N115" s="368"/>
      <c r="O115" s="368"/>
      <c r="P115" s="368"/>
      <c r="Q115" s="368"/>
      <c r="R115" s="368"/>
    </row>
  </sheetData>
  <sheetProtection/>
  <printOptions gridLines="1"/>
  <pageMargins left="0.75" right="0.75" top="0.47" bottom="0.52" header="0.5" footer="0.5"/>
  <pageSetup fitToHeight="1" fitToWidth="1" horizontalDpi="600" verticalDpi="600" orientation="portrait" paperSize="3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1FFDD"/>
    <pageSetUpPr fitToPage="1"/>
  </sheetPr>
  <dimension ref="A1:IV96"/>
  <sheetViews>
    <sheetView zoomScalePageLayoutView="0" workbookViewId="0" topLeftCell="A62">
      <selection activeCell="L4" sqref="L4"/>
    </sheetView>
  </sheetViews>
  <sheetFormatPr defaultColWidth="9.140625" defaultRowHeight="12.75"/>
  <cols>
    <col min="1" max="1" width="8.28125" style="0" customWidth="1"/>
    <col min="2" max="2" width="32.57421875" style="0" customWidth="1"/>
    <col min="3" max="3" width="10.7109375" style="11" customWidth="1"/>
    <col min="4" max="4" width="14.7109375" style="0" hidden="1" customWidth="1"/>
    <col min="5" max="5" width="8.140625" style="11" hidden="1" customWidth="1"/>
    <col min="6" max="6" width="13.00390625" style="14" hidden="1" customWidth="1"/>
    <col min="7" max="7" width="13.00390625" style="2" hidden="1" customWidth="1"/>
    <col min="8" max="8" width="13.00390625" style="2" customWidth="1"/>
    <col min="9" max="9" width="36.00390625" style="0" hidden="1" customWidth="1"/>
    <col min="10" max="10" width="0.5625" style="1" customWidth="1"/>
    <col min="12" max="12" width="34.57421875" style="0" customWidth="1"/>
    <col min="13" max="13" width="9.28125" style="0" bestFit="1" customWidth="1"/>
    <col min="14" max="14" width="0" style="0" hidden="1" customWidth="1"/>
    <col min="15" max="17" width="9.28125" style="0" hidden="1" customWidth="1"/>
    <col min="18" max="18" width="15.57421875" style="0" customWidth="1"/>
    <col min="19" max="19" width="0.5625" style="1" customWidth="1"/>
  </cols>
  <sheetData>
    <row r="1" spans="1:18" ht="15.75">
      <c r="A1" s="18"/>
      <c r="B1" s="19" t="s">
        <v>2</v>
      </c>
      <c r="C1" s="20"/>
      <c r="D1" s="21"/>
      <c r="E1" s="22"/>
      <c r="F1" s="23"/>
      <c r="G1" s="24"/>
      <c r="H1" s="24"/>
      <c r="I1" s="21"/>
      <c r="K1" s="85"/>
      <c r="L1" s="85"/>
      <c r="M1" s="85"/>
      <c r="N1" s="85"/>
      <c r="O1" s="85"/>
      <c r="P1" s="85"/>
      <c r="Q1" s="85"/>
      <c r="R1" s="85"/>
    </row>
    <row r="2" spans="1:18" ht="15.75">
      <c r="A2" s="18"/>
      <c r="B2" s="19" t="s">
        <v>1</v>
      </c>
      <c r="C2" s="20"/>
      <c r="D2" s="21"/>
      <c r="E2" s="22"/>
      <c r="F2" s="23"/>
      <c r="G2" s="24"/>
      <c r="H2" s="24"/>
      <c r="I2" s="21"/>
      <c r="K2" s="85"/>
      <c r="L2" s="85"/>
      <c r="M2" s="85"/>
      <c r="N2" s="85"/>
      <c r="O2" s="85"/>
      <c r="P2" s="85"/>
      <c r="Q2" s="85"/>
      <c r="R2" s="85"/>
    </row>
    <row r="3" spans="1:18" ht="12.75">
      <c r="A3" s="18"/>
      <c r="B3" s="25"/>
      <c r="C3" s="26"/>
      <c r="D3" s="18"/>
      <c r="E3" s="27"/>
      <c r="F3" s="28"/>
      <c r="G3" s="29"/>
      <c r="H3" s="29"/>
      <c r="I3" s="18"/>
      <c r="K3" s="85"/>
      <c r="L3" s="86" t="s">
        <v>67</v>
      </c>
      <c r="M3" s="85"/>
      <c r="N3" s="87"/>
      <c r="O3" s="87"/>
      <c r="P3" s="87"/>
      <c r="Q3" s="87"/>
      <c r="R3" s="87"/>
    </row>
    <row r="4" spans="1:18" ht="12.75">
      <c r="A4" s="18"/>
      <c r="B4" s="25" t="s">
        <v>46</v>
      </c>
      <c r="C4" s="26"/>
      <c r="D4" s="18"/>
      <c r="E4" s="27"/>
      <c r="F4" s="28"/>
      <c r="G4" s="29"/>
      <c r="H4" s="29"/>
      <c r="I4" s="18"/>
      <c r="K4" s="85"/>
      <c r="L4" s="86"/>
      <c r="M4" s="85"/>
      <c r="N4" s="85"/>
      <c r="O4" s="85"/>
      <c r="P4" s="85"/>
      <c r="Q4" s="85"/>
      <c r="R4" s="85"/>
    </row>
    <row r="5" spans="1:18" ht="12.75">
      <c r="A5" s="18"/>
      <c r="B5" s="25"/>
      <c r="C5" s="26"/>
      <c r="D5" s="18"/>
      <c r="E5" s="27"/>
      <c r="F5" s="28"/>
      <c r="G5" s="29"/>
      <c r="H5" s="29"/>
      <c r="I5" s="18"/>
      <c r="K5" s="85"/>
      <c r="L5" s="86" t="s">
        <v>54</v>
      </c>
      <c r="M5" s="85"/>
      <c r="N5" s="85"/>
      <c r="O5" s="85"/>
      <c r="P5" s="85"/>
      <c r="Q5" s="85"/>
      <c r="R5" s="85"/>
    </row>
    <row r="6" spans="1:18" ht="12.75">
      <c r="A6" s="18"/>
      <c r="B6" s="25" t="s">
        <v>75</v>
      </c>
      <c r="C6" s="26"/>
      <c r="D6" s="18"/>
      <c r="E6" s="27"/>
      <c r="F6" s="28"/>
      <c r="G6" s="29"/>
      <c r="H6" s="29"/>
      <c r="I6" s="18"/>
      <c r="K6" s="85"/>
      <c r="L6" s="86"/>
      <c r="M6" s="85"/>
      <c r="N6" s="85"/>
      <c r="O6" s="85"/>
      <c r="P6" s="85"/>
      <c r="Q6" s="85"/>
      <c r="R6" s="85"/>
    </row>
    <row r="7" spans="1:18" ht="15.75">
      <c r="A7" s="18"/>
      <c r="B7" s="25"/>
      <c r="C7" s="26"/>
      <c r="D7" s="18"/>
      <c r="E7" s="27"/>
      <c r="F7" s="28"/>
      <c r="G7" s="29"/>
      <c r="H7" s="29"/>
      <c r="I7" s="18"/>
      <c r="K7" s="85"/>
      <c r="L7" s="88" t="s">
        <v>66</v>
      </c>
      <c r="M7" s="85"/>
      <c r="N7" s="85"/>
      <c r="O7" s="85"/>
      <c r="P7" s="85"/>
      <c r="Q7" s="85"/>
      <c r="R7" s="85"/>
    </row>
    <row r="8" spans="1:256" s="10" customFormat="1" ht="50.25" customHeight="1" thickBot="1">
      <c r="A8" s="30" t="s">
        <v>11</v>
      </c>
      <c r="B8" s="31" t="s">
        <v>0</v>
      </c>
      <c r="C8" s="32" t="s">
        <v>45</v>
      </c>
      <c r="D8" s="33" t="s">
        <v>3</v>
      </c>
      <c r="E8" s="34" t="s">
        <v>47</v>
      </c>
      <c r="F8" s="35" t="s">
        <v>48</v>
      </c>
      <c r="G8" s="36" t="s">
        <v>50</v>
      </c>
      <c r="H8" s="36" t="s">
        <v>51</v>
      </c>
      <c r="I8" s="33" t="s">
        <v>12</v>
      </c>
      <c r="J8" s="9"/>
      <c r="K8" s="89" t="s">
        <v>11</v>
      </c>
      <c r="L8" s="90" t="s">
        <v>0</v>
      </c>
      <c r="M8" s="91" t="s">
        <v>45</v>
      </c>
      <c r="N8" s="92" t="s">
        <v>3</v>
      </c>
      <c r="O8" s="93" t="s">
        <v>47</v>
      </c>
      <c r="P8" s="94" t="s">
        <v>48</v>
      </c>
      <c r="Q8" s="95" t="s">
        <v>50</v>
      </c>
      <c r="R8" s="95" t="s">
        <v>51</v>
      </c>
      <c r="S8" s="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" ht="25.5">
      <c r="A9" s="26">
        <v>1</v>
      </c>
      <c r="B9" s="37" t="s">
        <v>53</v>
      </c>
      <c r="C9" s="38"/>
      <c r="D9" s="18"/>
      <c r="E9" s="27"/>
      <c r="F9" s="28"/>
      <c r="G9" s="29"/>
      <c r="H9" s="29"/>
      <c r="I9" s="18"/>
      <c r="K9" s="96">
        <v>1</v>
      </c>
      <c r="L9" s="97" t="s">
        <v>53</v>
      </c>
      <c r="M9" s="98"/>
      <c r="N9" s="85"/>
      <c r="O9" s="99"/>
      <c r="P9" s="100"/>
      <c r="Q9" s="101"/>
      <c r="R9" s="101"/>
    </row>
    <row r="10" spans="1:20" s="12" customFormat="1" ht="12.75">
      <c r="A10" s="26"/>
      <c r="B10" s="39" t="s">
        <v>23</v>
      </c>
      <c r="C10" s="40">
        <v>190</v>
      </c>
      <c r="D10" s="39" t="s">
        <v>37</v>
      </c>
      <c r="E10" s="40">
        <v>4</v>
      </c>
      <c r="F10" s="41">
        <f>$C10*E10</f>
        <v>760</v>
      </c>
      <c r="G10" s="42">
        <v>0</v>
      </c>
      <c r="H10" s="42">
        <f>SUM(Pest!H10,Rodent!H10)</f>
        <v>1520</v>
      </c>
      <c r="I10" s="39"/>
      <c r="J10" s="16"/>
      <c r="K10" s="96"/>
      <c r="L10" s="102" t="s">
        <v>23</v>
      </c>
      <c r="M10" s="103">
        <v>190</v>
      </c>
      <c r="N10" s="102" t="s">
        <v>37</v>
      </c>
      <c r="O10" s="103">
        <v>4</v>
      </c>
      <c r="P10" s="104">
        <f aca="true" t="shared" si="0" ref="P10:P16">$C11*O10</f>
        <v>60</v>
      </c>
      <c r="Q10" s="105">
        <v>0</v>
      </c>
      <c r="R10" s="105">
        <f>SUM(Pest!H10,Rodent!H10)</f>
        <v>1520</v>
      </c>
      <c r="S10" s="1"/>
      <c r="T10"/>
    </row>
    <row r="11" spans="1:19" s="12" customFormat="1" ht="12.75">
      <c r="A11" s="26"/>
      <c r="B11" s="39" t="s">
        <v>13</v>
      </c>
      <c r="C11" s="40">
        <v>15</v>
      </c>
      <c r="D11" s="39" t="s">
        <v>37</v>
      </c>
      <c r="E11" s="40">
        <v>4</v>
      </c>
      <c r="F11" s="41">
        <f aca="true" t="shared" si="1" ref="F11:F16">$C11*E11</f>
        <v>60</v>
      </c>
      <c r="G11" s="42">
        <v>0</v>
      </c>
      <c r="H11" s="42">
        <f>SUM(Pest!H11,Rodent!H11)</f>
        <v>0</v>
      </c>
      <c r="I11" s="39"/>
      <c r="J11" s="16"/>
      <c r="K11" s="96"/>
      <c r="L11" s="102" t="s">
        <v>13</v>
      </c>
      <c r="M11" s="103">
        <v>15</v>
      </c>
      <c r="N11" s="102" t="s">
        <v>37</v>
      </c>
      <c r="O11" s="103">
        <v>4</v>
      </c>
      <c r="P11" s="104">
        <f t="shared" si="0"/>
        <v>4</v>
      </c>
      <c r="Q11" s="105">
        <v>0</v>
      </c>
      <c r="R11" s="105">
        <f>SUM(Pest!H11,Rodent!H11)</f>
        <v>0</v>
      </c>
      <c r="S11" s="1"/>
    </row>
    <row r="12" spans="1:19" s="12" customFormat="1" ht="12.75">
      <c r="A12" s="26"/>
      <c r="B12" s="39" t="s">
        <v>14</v>
      </c>
      <c r="C12" s="40">
        <v>1</v>
      </c>
      <c r="D12" s="39" t="s">
        <v>38</v>
      </c>
      <c r="E12" s="40">
        <v>24</v>
      </c>
      <c r="F12" s="41">
        <f t="shared" si="1"/>
        <v>24</v>
      </c>
      <c r="G12" s="42">
        <v>0</v>
      </c>
      <c r="H12" s="42">
        <f>SUM(Pest!H12,Rodent!H12)</f>
        <v>0</v>
      </c>
      <c r="I12" s="39"/>
      <c r="J12" s="16"/>
      <c r="K12" s="96"/>
      <c r="L12" s="102" t="s">
        <v>14</v>
      </c>
      <c r="M12" s="103">
        <v>1</v>
      </c>
      <c r="N12" s="102" t="s">
        <v>38</v>
      </c>
      <c r="O12" s="103">
        <v>24</v>
      </c>
      <c r="P12" s="104">
        <f t="shared" si="0"/>
        <v>24</v>
      </c>
      <c r="Q12" s="105">
        <v>0</v>
      </c>
      <c r="R12" s="105">
        <f>SUM(Pest!H12,Rodent!H12)</f>
        <v>0</v>
      </c>
      <c r="S12" s="1"/>
    </row>
    <row r="13" spans="1:19" s="12" customFormat="1" ht="12.75">
      <c r="A13" s="26"/>
      <c r="B13" s="39" t="s">
        <v>22</v>
      </c>
      <c r="C13" s="40">
        <v>1</v>
      </c>
      <c r="D13" s="39" t="s">
        <v>38</v>
      </c>
      <c r="E13" s="40">
        <v>24</v>
      </c>
      <c r="F13" s="41">
        <f t="shared" si="1"/>
        <v>24</v>
      </c>
      <c r="G13" s="42">
        <v>0</v>
      </c>
      <c r="H13" s="42">
        <f>SUM(Pest!H13,Rodent!H13)</f>
        <v>0</v>
      </c>
      <c r="I13" s="39"/>
      <c r="J13" s="16"/>
      <c r="K13" s="96"/>
      <c r="L13" s="102" t="s">
        <v>22</v>
      </c>
      <c r="M13" s="103">
        <v>1</v>
      </c>
      <c r="N13" s="102" t="s">
        <v>38</v>
      </c>
      <c r="O13" s="103">
        <v>24</v>
      </c>
      <c r="P13" s="104">
        <f t="shared" si="0"/>
        <v>24</v>
      </c>
      <c r="Q13" s="105">
        <v>0</v>
      </c>
      <c r="R13" s="105">
        <f>SUM(Pest!H13,Rodent!H13)</f>
        <v>0</v>
      </c>
      <c r="S13" s="1"/>
    </row>
    <row r="14" spans="1:19" s="12" customFormat="1" ht="12.75">
      <c r="A14" s="26"/>
      <c r="B14" s="39" t="s">
        <v>21</v>
      </c>
      <c r="C14" s="40">
        <v>1</v>
      </c>
      <c r="D14" s="39" t="s">
        <v>37</v>
      </c>
      <c r="E14" s="40">
        <v>4</v>
      </c>
      <c r="F14" s="41">
        <f t="shared" si="1"/>
        <v>4</v>
      </c>
      <c r="G14" s="42">
        <v>0</v>
      </c>
      <c r="H14" s="42">
        <f>SUM(Pest!H14,Rodent!H14)</f>
        <v>0</v>
      </c>
      <c r="I14" s="39"/>
      <c r="J14" s="16"/>
      <c r="K14" s="96"/>
      <c r="L14" s="102" t="s">
        <v>21</v>
      </c>
      <c r="M14" s="103">
        <v>1</v>
      </c>
      <c r="N14" s="102" t="s">
        <v>37</v>
      </c>
      <c r="O14" s="103">
        <v>4</v>
      </c>
      <c r="P14" s="104">
        <f t="shared" si="0"/>
        <v>4</v>
      </c>
      <c r="Q14" s="105">
        <v>0</v>
      </c>
      <c r="R14" s="105">
        <f>SUM(Pest!H14,Rodent!H14)</f>
        <v>0</v>
      </c>
      <c r="S14" s="1"/>
    </row>
    <row r="15" spans="1:19" s="12" customFormat="1" ht="12.75">
      <c r="A15" s="26"/>
      <c r="B15" s="39" t="s">
        <v>24</v>
      </c>
      <c r="C15" s="40">
        <v>1</v>
      </c>
      <c r="D15" s="39" t="s">
        <v>39</v>
      </c>
      <c r="E15" s="40">
        <v>24</v>
      </c>
      <c r="F15" s="41">
        <f t="shared" si="1"/>
        <v>24</v>
      </c>
      <c r="G15" s="42">
        <v>0</v>
      </c>
      <c r="H15" s="42">
        <f>SUM(Pest!H15,Rodent!H15)</f>
        <v>0</v>
      </c>
      <c r="I15" s="39"/>
      <c r="J15" s="16"/>
      <c r="K15" s="96"/>
      <c r="L15" s="102" t="s">
        <v>24</v>
      </c>
      <c r="M15" s="103">
        <v>1</v>
      </c>
      <c r="N15" s="102" t="s">
        <v>39</v>
      </c>
      <c r="O15" s="103">
        <v>24</v>
      </c>
      <c r="P15" s="104">
        <f t="shared" si="0"/>
        <v>48</v>
      </c>
      <c r="Q15" s="105">
        <v>0</v>
      </c>
      <c r="R15" s="105">
        <f>SUM(Pest!H15,Rodent!H15)</f>
        <v>0</v>
      </c>
      <c r="S15" s="1"/>
    </row>
    <row r="16" spans="1:19" s="12" customFormat="1" ht="13.5" thickBot="1">
      <c r="A16" s="26" t="s">
        <v>46</v>
      </c>
      <c r="B16" s="39" t="s">
        <v>30</v>
      </c>
      <c r="C16" s="40">
        <v>2</v>
      </c>
      <c r="D16" s="39" t="s">
        <v>38</v>
      </c>
      <c r="E16" s="40">
        <v>24</v>
      </c>
      <c r="F16" s="41">
        <f t="shared" si="1"/>
        <v>48</v>
      </c>
      <c r="G16" s="42">
        <v>0</v>
      </c>
      <c r="H16" s="42">
        <f>SUM(Pest!H16,Rodent!H16)</f>
        <v>0</v>
      </c>
      <c r="I16" s="39"/>
      <c r="J16" s="16"/>
      <c r="K16" s="96" t="s">
        <v>46</v>
      </c>
      <c r="L16" s="102" t="s">
        <v>30</v>
      </c>
      <c r="M16" s="103">
        <v>2</v>
      </c>
      <c r="N16" s="102" t="s">
        <v>38</v>
      </c>
      <c r="O16" s="103">
        <v>24</v>
      </c>
      <c r="P16" s="104">
        <f t="shared" si="0"/>
        <v>0</v>
      </c>
      <c r="Q16" s="105">
        <v>0</v>
      </c>
      <c r="R16" s="105">
        <f>SUM(Pest!H16,Rodent!H16)</f>
        <v>0</v>
      </c>
      <c r="S16" s="1"/>
    </row>
    <row r="17" spans="1:19" s="12" customFormat="1" ht="12.75">
      <c r="A17" s="26"/>
      <c r="B17" s="43" t="s">
        <v>49</v>
      </c>
      <c r="C17" s="44"/>
      <c r="D17" s="43"/>
      <c r="E17" s="44"/>
      <c r="F17" s="45">
        <f>SUM(F10:F16)</f>
        <v>944</v>
      </c>
      <c r="G17" s="46" t="s">
        <v>46</v>
      </c>
      <c r="H17" s="46">
        <f>SUM(H10:H16)</f>
        <v>1520</v>
      </c>
      <c r="I17" s="43"/>
      <c r="J17" s="16"/>
      <c r="K17" s="96"/>
      <c r="L17" s="106" t="s">
        <v>49</v>
      </c>
      <c r="M17" s="107"/>
      <c r="N17" s="106"/>
      <c r="O17" s="107"/>
      <c r="P17" s="108">
        <f>SUM(P10:P16)</f>
        <v>164</v>
      </c>
      <c r="Q17" s="109" t="s">
        <v>46</v>
      </c>
      <c r="R17" s="109">
        <f>SUM(R10:R16)</f>
        <v>1520</v>
      </c>
      <c r="S17" s="1"/>
    </row>
    <row r="18" spans="1:19" s="12" customFormat="1" ht="12.75">
      <c r="A18" s="26"/>
      <c r="B18" s="39"/>
      <c r="C18" s="40"/>
      <c r="D18" s="39"/>
      <c r="E18" s="40"/>
      <c r="F18" s="41"/>
      <c r="G18" s="42"/>
      <c r="H18" s="42"/>
      <c r="I18" s="39"/>
      <c r="J18" s="16"/>
      <c r="K18" s="96"/>
      <c r="L18" s="102"/>
      <c r="M18" s="103"/>
      <c r="N18" s="102"/>
      <c r="O18" s="103"/>
      <c r="P18" s="104"/>
      <c r="Q18" s="105"/>
      <c r="R18" s="105"/>
      <c r="S18" s="1"/>
    </row>
    <row r="19" spans="1:19" s="12" customFormat="1" ht="25.5">
      <c r="A19" s="26">
        <v>2</v>
      </c>
      <c r="B19" s="47" t="s">
        <v>55</v>
      </c>
      <c r="C19" s="40"/>
      <c r="D19" s="39"/>
      <c r="E19" s="40"/>
      <c r="F19" s="41"/>
      <c r="G19" s="42"/>
      <c r="H19" s="42"/>
      <c r="I19" s="39"/>
      <c r="J19" s="16"/>
      <c r="K19" s="96">
        <v>2</v>
      </c>
      <c r="L19" s="110" t="s">
        <v>55</v>
      </c>
      <c r="M19" s="103"/>
      <c r="N19" s="102"/>
      <c r="O19" s="103"/>
      <c r="P19" s="104"/>
      <c r="Q19" s="105"/>
      <c r="R19" s="105"/>
      <c r="S19" s="1"/>
    </row>
    <row r="20" spans="1:19" s="12" customFormat="1" ht="12.75">
      <c r="A20" s="26"/>
      <c r="B20" s="39" t="s">
        <v>15</v>
      </c>
      <c r="C20" s="40">
        <v>241</v>
      </c>
      <c r="D20" s="39" t="s">
        <v>37</v>
      </c>
      <c r="E20" s="40">
        <v>4</v>
      </c>
      <c r="F20" s="41">
        <f aca="true" t="shared" si="2" ref="F20:F25">$C20*E20</f>
        <v>964</v>
      </c>
      <c r="G20" s="42">
        <v>0</v>
      </c>
      <c r="H20" s="42">
        <f>SUM(Pest!H20,Rodent!H20)</f>
        <v>0</v>
      </c>
      <c r="I20" s="39"/>
      <c r="J20" s="16"/>
      <c r="K20" s="96"/>
      <c r="L20" s="102" t="s">
        <v>15</v>
      </c>
      <c r="M20" s="103">
        <v>241</v>
      </c>
      <c r="N20" s="102" t="s">
        <v>37</v>
      </c>
      <c r="O20" s="103">
        <v>4</v>
      </c>
      <c r="P20" s="104">
        <f aca="true" t="shared" si="3" ref="P20:P25">$C21*O20</f>
        <v>60</v>
      </c>
      <c r="Q20" s="105">
        <v>0</v>
      </c>
      <c r="R20" s="105">
        <f>SUM(Pest!H20,Rodent!H20)</f>
        <v>0</v>
      </c>
      <c r="S20" s="1"/>
    </row>
    <row r="21" spans="1:19" s="12" customFormat="1" ht="12.75">
      <c r="A21" s="26"/>
      <c r="B21" s="39" t="s">
        <v>13</v>
      </c>
      <c r="C21" s="40">
        <v>15</v>
      </c>
      <c r="D21" s="39" t="s">
        <v>37</v>
      </c>
      <c r="E21" s="40">
        <v>4</v>
      </c>
      <c r="F21" s="41">
        <f t="shared" si="2"/>
        <v>60</v>
      </c>
      <c r="G21" s="42">
        <v>0</v>
      </c>
      <c r="H21" s="42">
        <f>SUM(Pest!H21,Rodent!H21)</f>
        <v>0</v>
      </c>
      <c r="I21" s="39"/>
      <c r="J21" s="16"/>
      <c r="K21" s="96"/>
      <c r="L21" s="102" t="s">
        <v>13</v>
      </c>
      <c r="M21" s="103">
        <v>15</v>
      </c>
      <c r="N21" s="102" t="s">
        <v>37</v>
      </c>
      <c r="O21" s="103">
        <v>4</v>
      </c>
      <c r="P21" s="104">
        <f t="shared" si="3"/>
        <v>4</v>
      </c>
      <c r="Q21" s="105">
        <v>0</v>
      </c>
      <c r="R21" s="105">
        <f>SUM(Pest!H21,Rodent!H21)</f>
        <v>0</v>
      </c>
      <c r="S21" s="1"/>
    </row>
    <row r="22" spans="1:19" s="12" customFormat="1" ht="12.75">
      <c r="A22" s="26"/>
      <c r="B22" s="39" t="s">
        <v>16</v>
      </c>
      <c r="C22" s="40">
        <v>1</v>
      </c>
      <c r="D22" s="39" t="s">
        <v>37</v>
      </c>
      <c r="E22" s="40">
        <v>4</v>
      </c>
      <c r="F22" s="41">
        <f t="shared" si="2"/>
        <v>4</v>
      </c>
      <c r="G22" s="42">
        <v>0</v>
      </c>
      <c r="H22" s="42">
        <f>SUM(Pest!H22,Rodent!H22)</f>
        <v>0</v>
      </c>
      <c r="I22" s="39"/>
      <c r="J22" s="16"/>
      <c r="K22" s="96"/>
      <c r="L22" s="102" t="s">
        <v>16</v>
      </c>
      <c r="M22" s="103">
        <v>1</v>
      </c>
      <c r="N22" s="102" t="s">
        <v>37</v>
      </c>
      <c r="O22" s="103">
        <v>4</v>
      </c>
      <c r="P22" s="104">
        <f t="shared" si="3"/>
        <v>4</v>
      </c>
      <c r="Q22" s="105">
        <v>0</v>
      </c>
      <c r="R22" s="105">
        <f>SUM(Pest!H22,Rodent!H22)</f>
        <v>0</v>
      </c>
      <c r="S22" s="1"/>
    </row>
    <row r="23" spans="1:19" s="12" customFormat="1" ht="12.75">
      <c r="A23" s="26"/>
      <c r="B23" s="39" t="s">
        <v>21</v>
      </c>
      <c r="C23" s="40">
        <v>1</v>
      </c>
      <c r="D23" s="39" t="s">
        <v>37</v>
      </c>
      <c r="E23" s="40">
        <v>4</v>
      </c>
      <c r="F23" s="41">
        <f t="shared" si="2"/>
        <v>4</v>
      </c>
      <c r="G23" s="42">
        <v>0</v>
      </c>
      <c r="H23" s="42">
        <f>SUM(Pest!H23,Rodent!H23)</f>
        <v>0</v>
      </c>
      <c r="I23" s="39"/>
      <c r="J23" s="16"/>
      <c r="K23" s="96"/>
      <c r="L23" s="102" t="s">
        <v>21</v>
      </c>
      <c r="M23" s="103">
        <v>1</v>
      </c>
      <c r="N23" s="102" t="s">
        <v>37</v>
      </c>
      <c r="O23" s="103">
        <v>4</v>
      </c>
      <c r="P23" s="104">
        <f t="shared" si="3"/>
        <v>4</v>
      </c>
      <c r="Q23" s="105">
        <v>0</v>
      </c>
      <c r="R23" s="105">
        <f>SUM(Pest!H23,Rodent!H23)</f>
        <v>0</v>
      </c>
      <c r="S23" s="1"/>
    </row>
    <row r="24" spans="1:19" s="12" customFormat="1" ht="12.75">
      <c r="A24" s="26"/>
      <c r="B24" s="39" t="s">
        <v>24</v>
      </c>
      <c r="C24" s="40">
        <v>1</v>
      </c>
      <c r="D24" s="39" t="s">
        <v>39</v>
      </c>
      <c r="E24" s="40">
        <v>24</v>
      </c>
      <c r="F24" s="41">
        <f t="shared" si="2"/>
        <v>24</v>
      </c>
      <c r="G24" s="42">
        <v>0</v>
      </c>
      <c r="H24" s="42">
        <f>SUM(Pest!H24,Rodent!H24)</f>
        <v>0</v>
      </c>
      <c r="I24" s="39"/>
      <c r="J24" s="16"/>
      <c r="K24" s="96"/>
      <c r="L24" s="102" t="s">
        <v>24</v>
      </c>
      <c r="M24" s="103">
        <v>1</v>
      </c>
      <c r="N24" s="102" t="s">
        <v>39</v>
      </c>
      <c r="O24" s="103">
        <v>24</v>
      </c>
      <c r="P24" s="104">
        <f t="shared" si="3"/>
        <v>48</v>
      </c>
      <c r="Q24" s="105">
        <v>0</v>
      </c>
      <c r="R24" s="105">
        <f>SUM(Pest!H24,Rodent!H24)</f>
        <v>0</v>
      </c>
      <c r="S24" s="1"/>
    </row>
    <row r="25" spans="1:20" s="12" customFormat="1" ht="13.5" thickBot="1">
      <c r="A25" s="26" t="s">
        <v>46</v>
      </c>
      <c r="B25" s="39" t="s">
        <v>31</v>
      </c>
      <c r="C25" s="40">
        <v>2</v>
      </c>
      <c r="D25" s="39" t="s">
        <v>38</v>
      </c>
      <c r="E25" s="40">
        <v>25</v>
      </c>
      <c r="F25" s="41">
        <f t="shared" si="2"/>
        <v>50</v>
      </c>
      <c r="G25" s="42">
        <v>0</v>
      </c>
      <c r="H25" s="42">
        <f>SUM(Pest!H25,Rodent!H25)</f>
        <v>0</v>
      </c>
      <c r="I25" s="39"/>
      <c r="J25" s="16"/>
      <c r="K25" s="96" t="s">
        <v>46</v>
      </c>
      <c r="L25" s="102" t="s">
        <v>31</v>
      </c>
      <c r="M25" s="103">
        <v>2</v>
      </c>
      <c r="N25" s="102" t="s">
        <v>38</v>
      </c>
      <c r="O25" s="103">
        <v>25</v>
      </c>
      <c r="P25" s="104">
        <f t="shared" si="3"/>
        <v>0</v>
      </c>
      <c r="Q25" s="105">
        <v>0</v>
      </c>
      <c r="R25" s="105">
        <f>SUM(Pest!H25,Rodent!H25)</f>
        <v>0</v>
      </c>
      <c r="S25" s="1"/>
      <c r="T25"/>
    </row>
    <row r="26" spans="1:18" ht="12.75">
      <c r="A26" s="25"/>
      <c r="B26" s="48"/>
      <c r="C26" s="49"/>
      <c r="D26" s="50"/>
      <c r="E26" s="51"/>
      <c r="F26" s="52">
        <f>SUM(F20:F25)</f>
        <v>1106</v>
      </c>
      <c r="G26" s="53"/>
      <c r="H26" s="53">
        <f>SUM(H20:H25)</f>
        <v>0</v>
      </c>
      <c r="I26" s="50"/>
      <c r="K26" s="86"/>
      <c r="L26" s="111"/>
      <c r="M26" s="112"/>
      <c r="N26" s="113"/>
      <c r="O26" s="114"/>
      <c r="P26" s="115">
        <f>SUM(P20:P25)</f>
        <v>120</v>
      </c>
      <c r="Q26" s="116"/>
      <c r="R26" s="116">
        <f>SUM(R20:R25)</f>
        <v>0</v>
      </c>
    </row>
    <row r="27" spans="1:18" ht="12.75">
      <c r="A27" s="25"/>
      <c r="B27" s="39"/>
      <c r="C27" s="40"/>
      <c r="D27" s="18"/>
      <c r="E27" s="27"/>
      <c r="F27" s="28"/>
      <c r="G27" s="29"/>
      <c r="H27" s="29"/>
      <c r="I27" s="18"/>
      <c r="K27" s="86"/>
      <c r="L27" s="102"/>
      <c r="M27" s="103"/>
      <c r="N27" s="85"/>
      <c r="O27" s="99"/>
      <c r="P27" s="100"/>
      <c r="Q27" s="101"/>
      <c r="R27" s="101"/>
    </row>
    <row r="28" spans="1:20" ht="25.5">
      <c r="A28" s="26">
        <v>3</v>
      </c>
      <c r="B28" s="54" t="s">
        <v>56</v>
      </c>
      <c r="C28" s="26"/>
      <c r="D28" s="18"/>
      <c r="E28" s="27"/>
      <c r="F28" s="28"/>
      <c r="G28" s="29"/>
      <c r="H28" s="29"/>
      <c r="I28" s="18"/>
      <c r="K28" s="96">
        <v>3</v>
      </c>
      <c r="L28" s="117" t="s">
        <v>56</v>
      </c>
      <c r="M28" s="96"/>
      <c r="N28" s="85"/>
      <c r="O28" s="99"/>
      <c r="P28" s="100"/>
      <c r="Q28" s="101"/>
      <c r="R28" s="101"/>
      <c r="T28" s="12"/>
    </row>
    <row r="29" spans="1:19" s="12" customFormat="1" ht="14.25" customHeight="1">
      <c r="A29" s="26"/>
      <c r="B29" s="39" t="s">
        <v>17</v>
      </c>
      <c r="C29" s="40">
        <v>300</v>
      </c>
      <c r="D29" s="39" t="s">
        <v>57</v>
      </c>
      <c r="E29" s="40">
        <v>24</v>
      </c>
      <c r="F29" s="41">
        <f>$C29*E29</f>
        <v>7200</v>
      </c>
      <c r="G29" s="42">
        <v>0</v>
      </c>
      <c r="H29" s="42">
        <f>SUM(Pest!H29,Rodent!H29)</f>
        <v>0</v>
      </c>
      <c r="I29" s="39"/>
      <c r="J29" s="16"/>
      <c r="K29" s="96"/>
      <c r="L29" s="102" t="s">
        <v>17</v>
      </c>
      <c r="M29" s="103">
        <v>300</v>
      </c>
      <c r="N29" s="102" t="s">
        <v>57</v>
      </c>
      <c r="O29" s="103">
        <v>24</v>
      </c>
      <c r="P29" s="104">
        <f>$C30*O29</f>
        <v>0</v>
      </c>
      <c r="Q29" s="105">
        <v>0</v>
      </c>
      <c r="R29" s="105">
        <f>SUM(Pest!H29,Rodent!H29)</f>
        <v>0</v>
      </c>
      <c r="S29" s="16"/>
    </row>
    <row r="30" spans="1:19" s="12" customFormat="1" ht="25.5">
      <c r="A30" s="26" t="s">
        <v>46</v>
      </c>
      <c r="B30" s="47" t="s">
        <v>71</v>
      </c>
      <c r="C30" s="40"/>
      <c r="D30" s="377" t="s">
        <v>46</v>
      </c>
      <c r="E30" s="377"/>
      <c r="F30" s="377"/>
      <c r="G30" s="377"/>
      <c r="H30" s="377"/>
      <c r="I30" s="39"/>
      <c r="J30" s="16"/>
      <c r="K30" s="96" t="s">
        <v>46</v>
      </c>
      <c r="L30" s="110" t="s">
        <v>68</v>
      </c>
      <c r="M30" s="103"/>
      <c r="N30" s="376"/>
      <c r="O30" s="376"/>
      <c r="P30" s="376"/>
      <c r="Q30" s="376"/>
      <c r="R30" s="376"/>
      <c r="S30" s="16"/>
    </row>
    <row r="31" spans="1:19" s="12" customFormat="1" ht="12.75">
      <c r="A31" s="26"/>
      <c r="B31" s="39" t="s">
        <v>18</v>
      </c>
      <c r="C31" s="40">
        <v>5</v>
      </c>
      <c r="D31" s="39" t="s">
        <v>37</v>
      </c>
      <c r="E31" s="40">
        <v>4</v>
      </c>
      <c r="F31" s="41">
        <f aca="true" t="shared" si="4" ref="F31:F36">$C31*E31</f>
        <v>20</v>
      </c>
      <c r="G31" s="42">
        <v>0</v>
      </c>
      <c r="H31" s="42">
        <f>SUM(Pest!H31,Rodent!H31)</f>
        <v>0</v>
      </c>
      <c r="I31" s="39"/>
      <c r="J31" s="16"/>
      <c r="K31" s="96"/>
      <c r="L31" s="102" t="s">
        <v>18</v>
      </c>
      <c r="M31" s="103">
        <v>5</v>
      </c>
      <c r="N31" s="102" t="s">
        <v>37</v>
      </c>
      <c r="O31" s="103">
        <v>4</v>
      </c>
      <c r="P31" s="104">
        <f aca="true" t="shared" si="5" ref="P31:P36">$C32*O31</f>
        <v>4</v>
      </c>
      <c r="Q31" s="105">
        <v>0</v>
      </c>
      <c r="R31" s="105">
        <f>SUM(Pest!H31,Rodent!H31)</f>
        <v>0</v>
      </c>
      <c r="S31" s="1"/>
    </row>
    <row r="32" spans="1:19" s="12" customFormat="1" ht="20.25" customHeight="1">
      <c r="A32" s="26"/>
      <c r="B32" s="39" t="s">
        <v>16</v>
      </c>
      <c r="C32" s="40">
        <v>1</v>
      </c>
      <c r="D32" s="39" t="s">
        <v>37</v>
      </c>
      <c r="E32" s="40">
        <v>4</v>
      </c>
      <c r="F32" s="41">
        <f t="shared" si="4"/>
        <v>4</v>
      </c>
      <c r="G32" s="42">
        <v>0</v>
      </c>
      <c r="H32" s="42">
        <f>SUM(Pest!H32,Rodent!H32)</f>
        <v>0</v>
      </c>
      <c r="I32" s="39"/>
      <c r="J32" s="16"/>
      <c r="K32" s="96"/>
      <c r="L32" s="102" t="s">
        <v>16</v>
      </c>
      <c r="M32" s="103">
        <v>1</v>
      </c>
      <c r="N32" s="102" t="s">
        <v>37</v>
      </c>
      <c r="O32" s="103">
        <v>4</v>
      </c>
      <c r="P32" s="104">
        <f t="shared" si="5"/>
        <v>4</v>
      </c>
      <c r="Q32" s="105">
        <v>0</v>
      </c>
      <c r="R32" s="105">
        <f>SUM(Pest!H32,Rodent!H32)</f>
        <v>0</v>
      </c>
      <c r="S32" s="1"/>
    </row>
    <row r="33" spans="1:19" s="12" customFormat="1" ht="12.75">
      <c r="A33" s="26"/>
      <c r="B33" s="39" t="s">
        <v>21</v>
      </c>
      <c r="C33" s="40">
        <v>1</v>
      </c>
      <c r="D33" s="39" t="s">
        <v>37</v>
      </c>
      <c r="E33" s="40">
        <v>4</v>
      </c>
      <c r="F33" s="41">
        <f t="shared" si="4"/>
        <v>4</v>
      </c>
      <c r="G33" s="42">
        <v>0</v>
      </c>
      <c r="H33" s="42">
        <f>SUM(Pest!H33,Rodent!H33)</f>
        <v>0</v>
      </c>
      <c r="I33" s="39"/>
      <c r="J33" s="16"/>
      <c r="K33" s="96"/>
      <c r="L33" s="102" t="s">
        <v>21</v>
      </c>
      <c r="M33" s="103">
        <v>1</v>
      </c>
      <c r="N33" s="102" t="s">
        <v>37</v>
      </c>
      <c r="O33" s="103">
        <v>4</v>
      </c>
      <c r="P33" s="104">
        <f t="shared" si="5"/>
        <v>4</v>
      </c>
      <c r="Q33" s="105">
        <v>0</v>
      </c>
      <c r="R33" s="105">
        <f>SUM(Pest!H33,Rodent!H33)</f>
        <v>0</v>
      </c>
      <c r="S33" s="1"/>
    </row>
    <row r="34" spans="1:19" s="12" customFormat="1" ht="12.75">
      <c r="A34" s="26"/>
      <c r="B34" s="39" t="s">
        <v>24</v>
      </c>
      <c r="C34" s="40">
        <v>1</v>
      </c>
      <c r="D34" s="39" t="s">
        <v>40</v>
      </c>
      <c r="E34" s="40">
        <v>24</v>
      </c>
      <c r="F34" s="41">
        <f t="shared" si="4"/>
        <v>24</v>
      </c>
      <c r="G34" s="42">
        <v>0</v>
      </c>
      <c r="H34" s="42">
        <f>SUM(Pest!H34,Rodent!H34)</f>
        <v>0</v>
      </c>
      <c r="I34" s="39"/>
      <c r="J34" s="16"/>
      <c r="K34" s="96"/>
      <c r="L34" s="102" t="s">
        <v>24</v>
      </c>
      <c r="M34" s="103">
        <v>1</v>
      </c>
      <c r="N34" s="102" t="s">
        <v>40</v>
      </c>
      <c r="O34" s="103">
        <v>24</v>
      </c>
      <c r="P34" s="104">
        <f t="shared" si="5"/>
        <v>24</v>
      </c>
      <c r="Q34" s="105">
        <v>0</v>
      </c>
      <c r="R34" s="105">
        <f>SUM(Pest!H34,Rodent!H34)</f>
        <v>0</v>
      </c>
      <c r="S34" s="1"/>
    </row>
    <row r="35" spans="1:19" s="12" customFormat="1" ht="12.75">
      <c r="A35" s="26"/>
      <c r="B35" s="39" t="s">
        <v>25</v>
      </c>
      <c r="C35" s="40">
        <v>1</v>
      </c>
      <c r="D35" s="39" t="s">
        <v>39</v>
      </c>
      <c r="E35" s="40">
        <v>24</v>
      </c>
      <c r="F35" s="41">
        <f t="shared" si="4"/>
        <v>24</v>
      </c>
      <c r="G35" s="42">
        <v>0</v>
      </c>
      <c r="H35" s="42">
        <f>SUM(Pest!H35,Rodent!H35)</f>
        <v>0</v>
      </c>
      <c r="I35" s="39"/>
      <c r="J35" s="16"/>
      <c r="K35" s="96"/>
      <c r="L35" s="102" t="s">
        <v>25</v>
      </c>
      <c r="M35" s="103">
        <v>1</v>
      </c>
      <c r="N35" s="102" t="s">
        <v>39</v>
      </c>
      <c r="O35" s="103">
        <v>24</v>
      </c>
      <c r="P35" s="104">
        <f t="shared" si="5"/>
        <v>24</v>
      </c>
      <c r="Q35" s="105">
        <v>0</v>
      </c>
      <c r="R35" s="105">
        <f>SUM(Pest!H35,Rodent!H35)</f>
        <v>0</v>
      </c>
      <c r="S35" s="1"/>
    </row>
    <row r="36" spans="1:20" s="12" customFormat="1" ht="15.75" thickBot="1">
      <c r="A36" s="55"/>
      <c r="B36" s="39" t="s">
        <v>26</v>
      </c>
      <c r="C36" s="40">
        <v>1</v>
      </c>
      <c r="D36" s="39" t="s">
        <v>39</v>
      </c>
      <c r="E36" s="40">
        <v>24</v>
      </c>
      <c r="F36" s="41">
        <f t="shared" si="4"/>
        <v>24</v>
      </c>
      <c r="G36" s="42">
        <v>0</v>
      </c>
      <c r="H36" s="42">
        <f>SUM(Pest!H36,Rodent!H36)</f>
        <v>0</v>
      </c>
      <c r="I36" s="39"/>
      <c r="J36" s="16"/>
      <c r="K36" s="118"/>
      <c r="L36" s="102" t="s">
        <v>26</v>
      </c>
      <c r="M36" s="103">
        <v>1</v>
      </c>
      <c r="N36" s="102" t="s">
        <v>39</v>
      </c>
      <c r="O36" s="103">
        <v>24</v>
      </c>
      <c r="P36" s="104">
        <f t="shared" si="5"/>
        <v>0</v>
      </c>
      <c r="Q36" s="105">
        <v>0</v>
      </c>
      <c r="R36" s="105">
        <f>SUM(Pest!H36,Rodent!H36)</f>
        <v>0</v>
      </c>
      <c r="S36" s="1"/>
      <c r="T36"/>
    </row>
    <row r="37" spans="1:18" ht="15">
      <c r="A37" s="56"/>
      <c r="B37" s="57" t="s">
        <v>49</v>
      </c>
      <c r="C37" s="58"/>
      <c r="D37" s="57"/>
      <c r="E37" s="58"/>
      <c r="F37" s="59">
        <f>SUM(F36,F35,F34,F33,F32,F31,F29)</f>
        <v>7300</v>
      </c>
      <c r="G37" s="60"/>
      <c r="H37" s="60">
        <f>SUM(H31:H36,H29)</f>
        <v>0</v>
      </c>
      <c r="I37" s="57"/>
      <c r="K37" s="119"/>
      <c r="L37" s="120" t="s">
        <v>49</v>
      </c>
      <c r="M37" s="121"/>
      <c r="N37" s="120"/>
      <c r="O37" s="121"/>
      <c r="P37" s="122">
        <f>SUM(P36,P35,P34,P33,P32,P31,P29)</f>
        <v>60</v>
      </c>
      <c r="Q37" s="123"/>
      <c r="R37" s="123">
        <f>SUM(R31:R36,R29)</f>
        <v>0</v>
      </c>
    </row>
    <row r="38" spans="1:18" ht="14.25">
      <c r="A38" s="25"/>
      <c r="B38" s="61"/>
      <c r="C38" s="62"/>
      <c r="D38" s="61"/>
      <c r="E38" s="62"/>
      <c r="F38" s="63"/>
      <c r="G38" s="64"/>
      <c r="H38" s="64"/>
      <c r="I38" s="61"/>
      <c r="K38" s="86"/>
      <c r="L38" s="124"/>
      <c r="M38" s="125"/>
      <c r="N38" s="124"/>
      <c r="O38" s="125"/>
      <c r="P38" s="126"/>
      <c r="Q38" s="127"/>
      <c r="R38" s="127"/>
    </row>
    <row r="39" spans="1:20" ht="25.5">
      <c r="A39" s="26">
        <v>4</v>
      </c>
      <c r="B39" s="54" t="s">
        <v>58</v>
      </c>
      <c r="C39" s="26"/>
      <c r="D39" s="18"/>
      <c r="E39" s="27"/>
      <c r="F39" s="28"/>
      <c r="G39" s="29"/>
      <c r="H39" s="29"/>
      <c r="I39" s="18"/>
      <c r="K39" s="96">
        <v>4</v>
      </c>
      <c r="L39" s="117" t="s">
        <v>58</v>
      </c>
      <c r="M39" s="96"/>
      <c r="N39" s="85"/>
      <c r="O39" s="99"/>
      <c r="P39" s="100"/>
      <c r="Q39" s="101"/>
      <c r="R39" s="101"/>
      <c r="T39" s="12"/>
    </row>
    <row r="40" spans="1:19" s="12" customFormat="1" ht="12.75">
      <c r="A40" s="26"/>
      <c r="B40" s="39" t="s">
        <v>19</v>
      </c>
      <c r="C40" s="40">
        <v>258</v>
      </c>
      <c r="D40" s="39" t="s">
        <v>57</v>
      </c>
      <c r="E40" s="40">
        <v>24</v>
      </c>
      <c r="F40" s="41">
        <f>$C40*E40</f>
        <v>6192</v>
      </c>
      <c r="G40" s="42">
        <v>0</v>
      </c>
      <c r="H40" s="42">
        <f>SUM(Pest!H40,Rodent!H40)</f>
        <v>0</v>
      </c>
      <c r="I40" s="39"/>
      <c r="J40" s="16"/>
      <c r="K40" s="96"/>
      <c r="L40" s="102" t="s">
        <v>19</v>
      </c>
      <c r="M40" s="103">
        <v>258</v>
      </c>
      <c r="N40" s="102" t="s">
        <v>57</v>
      </c>
      <c r="O40" s="103">
        <v>24</v>
      </c>
      <c r="P40" s="104">
        <f>$C41*O40</f>
        <v>0</v>
      </c>
      <c r="Q40" s="105">
        <v>0</v>
      </c>
      <c r="R40" s="105">
        <f>SUM(Pest!H40,Rodent!H40)</f>
        <v>0</v>
      </c>
      <c r="S40" s="16"/>
    </row>
    <row r="41" spans="1:19" s="12" customFormat="1" ht="25.5">
      <c r="A41" s="26"/>
      <c r="B41" s="47" t="s">
        <v>71</v>
      </c>
      <c r="C41" s="40"/>
      <c r="D41" s="377" t="s">
        <v>46</v>
      </c>
      <c r="E41" s="377"/>
      <c r="F41" s="377"/>
      <c r="G41" s="377"/>
      <c r="H41" s="377"/>
      <c r="I41" s="39"/>
      <c r="J41" s="16"/>
      <c r="K41" s="96"/>
      <c r="L41" s="110" t="s">
        <v>68</v>
      </c>
      <c r="M41" s="103"/>
      <c r="N41" s="376" t="s">
        <v>46</v>
      </c>
      <c r="O41" s="376"/>
      <c r="P41" s="376"/>
      <c r="Q41" s="376"/>
      <c r="R41" s="376"/>
      <c r="S41" s="16"/>
    </row>
    <row r="42" spans="1:19" s="12" customFormat="1" ht="15.75" customHeight="1">
      <c r="A42" s="26"/>
      <c r="B42" s="39" t="s">
        <v>16</v>
      </c>
      <c r="C42" s="40">
        <v>1</v>
      </c>
      <c r="D42" s="39" t="s">
        <v>37</v>
      </c>
      <c r="E42" s="40">
        <v>4</v>
      </c>
      <c r="F42" s="41">
        <f>$C42*E42</f>
        <v>4</v>
      </c>
      <c r="G42" s="42">
        <v>0</v>
      </c>
      <c r="H42" s="42">
        <f>SUM(Pest!H42,Rodent!H42)</f>
        <v>0</v>
      </c>
      <c r="I42" s="39"/>
      <c r="J42" s="16"/>
      <c r="K42" s="96"/>
      <c r="L42" s="102" t="s">
        <v>16</v>
      </c>
      <c r="M42" s="103">
        <v>1</v>
      </c>
      <c r="N42" s="102" t="s">
        <v>37</v>
      </c>
      <c r="O42" s="103">
        <v>4</v>
      </c>
      <c r="P42" s="104">
        <f>$C43*O42</f>
        <v>60</v>
      </c>
      <c r="Q42" s="105">
        <v>0</v>
      </c>
      <c r="R42" s="105">
        <f>SUM(Pest!H42,Rodent!H42)</f>
        <v>0</v>
      </c>
      <c r="S42" s="16"/>
    </row>
    <row r="43" spans="1:19" s="12" customFormat="1" ht="12.75">
      <c r="A43" s="26"/>
      <c r="B43" s="39" t="s">
        <v>27</v>
      </c>
      <c r="C43" s="40">
        <v>15</v>
      </c>
      <c r="D43" s="39" t="s">
        <v>37</v>
      </c>
      <c r="E43" s="40">
        <v>4</v>
      </c>
      <c r="F43" s="41">
        <f>$C43*E43</f>
        <v>60</v>
      </c>
      <c r="G43" s="42">
        <v>0</v>
      </c>
      <c r="H43" s="42">
        <f>SUM(Pest!H43,Rodent!H43)</f>
        <v>0</v>
      </c>
      <c r="I43" s="39"/>
      <c r="J43" s="16"/>
      <c r="K43" s="96"/>
      <c r="L43" s="102" t="s">
        <v>27</v>
      </c>
      <c r="M43" s="103">
        <v>15</v>
      </c>
      <c r="N43" s="102" t="s">
        <v>37</v>
      </c>
      <c r="O43" s="103">
        <v>4</v>
      </c>
      <c r="P43" s="104">
        <f>$C44*O43</f>
        <v>4</v>
      </c>
      <c r="Q43" s="105">
        <v>0</v>
      </c>
      <c r="R43" s="105">
        <f>SUM(Pest!H43,Rodent!H43)</f>
        <v>0</v>
      </c>
      <c r="S43" s="1"/>
    </row>
    <row r="44" spans="1:19" s="12" customFormat="1" ht="12.75">
      <c r="A44" s="26"/>
      <c r="B44" s="39" t="s">
        <v>28</v>
      </c>
      <c r="C44" s="40">
        <v>1</v>
      </c>
      <c r="D44" s="39" t="s">
        <v>37</v>
      </c>
      <c r="E44" s="40">
        <v>4</v>
      </c>
      <c r="F44" s="41">
        <f>$C44*E44</f>
        <v>4</v>
      </c>
      <c r="G44" s="42">
        <v>0</v>
      </c>
      <c r="H44" s="42">
        <f>SUM(Pest!H44,Rodent!H44)</f>
        <v>0</v>
      </c>
      <c r="I44" s="39"/>
      <c r="J44" s="16"/>
      <c r="K44" s="96"/>
      <c r="L44" s="102" t="s">
        <v>28</v>
      </c>
      <c r="M44" s="103">
        <v>1</v>
      </c>
      <c r="N44" s="102" t="s">
        <v>37</v>
      </c>
      <c r="O44" s="103">
        <v>4</v>
      </c>
      <c r="P44" s="104">
        <f>$C45*O44</f>
        <v>4</v>
      </c>
      <c r="Q44" s="105">
        <v>0</v>
      </c>
      <c r="R44" s="105">
        <f>SUM(Pest!H44,Rodent!H44)</f>
        <v>0</v>
      </c>
      <c r="S44" s="1"/>
    </row>
    <row r="45" spans="1:20" s="12" customFormat="1" ht="13.5" thickBot="1">
      <c r="A45" s="25"/>
      <c r="B45" s="39" t="s">
        <v>24</v>
      </c>
      <c r="C45" s="40">
        <v>1</v>
      </c>
      <c r="D45" s="39" t="s">
        <v>39</v>
      </c>
      <c r="E45" s="40">
        <v>24</v>
      </c>
      <c r="F45" s="41">
        <f>$C45*E45</f>
        <v>24</v>
      </c>
      <c r="G45" s="42">
        <v>0</v>
      </c>
      <c r="H45" s="42">
        <f>SUM(Pest!H45,Rodent!H45)</f>
        <v>0</v>
      </c>
      <c r="I45" s="39"/>
      <c r="J45" s="16"/>
      <c r="K45" s="86"/>
      <c r="L45" s="102" t="s">
        <v>24</v>
      </c>
      <c r="M45" s="103">
        <v>1</v>
      </c>
      <c r="N45" s="102" t="s">
        <v>39</v>
      </c>
      <c r="O45" s="103">
        <v>24</v>
      </c>
      <c r="P45" s="104">
        <f>$C46*O45</f>
        <v>0</v>
      </c>
      <c r="Q45" s="105">
        <v>0</v>
      </c>
      <c r="R45" s="105">
        <f>SUM(Pest!H45,Rodent!H45)</f>
        <v>0</v>
      </c>
      <c r="S45" s="1"/>
      <c r="T45"/>
    </row>
    <row r="46" spans="1:19" ht="12.75">
      <c r="A46" s="65"/>
      <c r="B46" s="43" t="s">
        <v>49</v>
      </c>
      <c r="C46" s="44"/>
      <c r="D46" s="43"/>
      <c r="E46" s="44" t="s">
        <v>46</v>
      </c>
      <c r="F46" s="45">
        <f>SUM(F45,F44,F43,F42,F40)</f>
        <v>6284</v>
      </c>
      <c r="G46" s="46" t="s">
        <v>46</v>
      </c>
      <c r="H46" s="46">
        <f>SUM(H42:H45,H40)</f>
        <v>0</v>
      </c>
      <c r="I46" s="43"/>
      <c r="K46" s="128"/>
      <c r="L46" s="106" t="s">
        <v>49</v>
      </c>
      <c r="M46" s="107"/>
      <c r="N46" s="106"/>
      <c r="O46" s="107" t="s">
        <v>46</v>
      </c>
      <c r="P46" s="108">
        <f>SUM(P45,P44,P43,P42,P40)</f>
        <v>68</v>
      </c>
      <c r="Q46" s="109" t="s">
        <v>46</v>
      </c>
      <c r="R46" s="109">
        <f>SUM(R42:R45,R40)</f>
        <v>0</v>
      </c>
      <c r="S46" s="16"/>
    </row>
    <row r="47" spans="1:20" ht="12.75">
      <c r="A47" s="25"/>
      <c r="B47" s="18"/>
      <c r="C47" s="27"/>
      <c r="D47" s="18"/>
      <c r="E47" s="27"/>
      <c r="F47" s="28"/>
      <c r="G47" s="29"/>
      <c r="H47" s="29"/>
      <c r="I47" s="18"/>
      <c r="K47" s="86"/>
      <c r="L47" s="85"/>
      <c r="M47" s="99"/>
      <c r="N47" s="85"/>
      <c r="O47" s="99"/>
      <c r="P47" s="100"/>
      <c r="Q47" s="101"/>
      <c r="R47" s="101"/>
      <c r="T47" s="12"/>
    </row>
    <row r="48" spans="1:19" s="12" customFormat="1" ht="12.75">
      <c r="A48" s="26">
        <v>5</v>
      </c>
      <c r="B48" s="25" t="s">
        <v>59</v>
      </c>
      <c r="C48" s="26"/>
      <c r="D48" s="18"/>
      <c r="E48" s="27"/>
      <c r="F48" s="28"/>
      <c r="G48" s="29"/>
      <c r="H48" s="29"/>
      <c r="I48" s="18"/>
      <c r="J48" s="16"/>
      <c r="K48" s="96">
        <v>5</v>
      </c>
      <c r="L48" s="86" t="s">
        <v>59</v>
      </c>
      <c r="M48" s="96"/>
      <c r="N48" s="85"/>
      <c r="O48" s="99"/>
      <c r="P48" s="100"/>
      <c r="Q48" s="101"/>
      <c r="R48" s="101"/>
      <c r="S48" s="1"/>
    </row>
    <row r="49" spans="1:19" s="12" customFormat="1" ht="12.75">
      <c r="A49" s="26"/>
      <c r="B49" s="39" t="s">
        <v>63</v>
      </c>
      <c r="C49" s="40">
        <v>292</v>
      </c>
      <c r="D49" s="39" t="s">
        <v>37</v>
      </c>
      <c r="E49" s="40">
        <v>4</v>
      </c>
      <c r="F49" s="41">
        <f aca="true" t="shared" si="6" ref="F49:F54">$C49*E49</f>
        <v>1168</v>
      </c>
      <c r="G49" s="42">
        <v>0</v>
      </c>
      <c r="H49" s="42">
        <f>SUM(Pest!H49,Rodent!H49)</f>
        <v>0</v>
      </c>
      <c r="I49" s="39"/>
      <c r="J49" s="16"/>
      <c r="K49" s="96"/>
      <c r="L49" s="102" t="s">
        <v>63</v>
      </c>
      <c r="M49" s="103">
        <v>292</v>
      </c>
      <c r="N49" s="102" t="s">
        <v>37</v>
      </c>
      <c r="O49" s="103">
        <v>4</v>
      </c>
      <c r="P49" s="104">
        <f aca="true" t="shared" si="7" ref="P49:P54">$C50*O49</f>
        <v>4</v>
      </c>
      <c r="Q49" s="105">
        <v>0</v>
      </c>
      <c r="R49" s="105">
        <f>SUM(Pest!H49,Rodent!H49)</f>
        <v>0</v>
      </c>
      <c r="S49" s="1"/>
    </row>
    <row r="50" spans="1:19" s="12" customFormat="1" ht="12.75">
      <c r="A50" s="26"/>
      <c r="B50" s="39" t="s">
        <v>14</v>
      </c>
      <c r="C50" s="40">
        <v>1</v>
      </c>
      <c r="D50" s="39" t="s">
        <v>39</v>
      </c>
      <c r="E50" s="40">
        <v>24</v>
      </c>
      <c r="F50" s="41">
        <f t="shared" si="6"/>
        <v>24</v>
      </c>
      <c r="G50" s="42">
        <v>0</v>
      </c>
      <c r="H50" s="42">
        <f>SUM(Pest!H50,Rodent!H50)</f>
        <v>0</v>
      </c>
      <c r="I50" s="39"/>
      <c r="J50" s="16"/>
      <c r="K50" s="96"/>
      <c r="L50" s="102" t="s">
        <v>14</v>
      </c>
      <c r="M50" s="103">
        <v>1</v>
      </c>
      <c r="N50" s="102" t="s">
        <v>39</v>
      </c>
      <c r="O50" s="103">
        <v>24</v>
      </c>
      <c r="P50" s="104">
        <f t="shared" si="7"/>
        <v>600</v>
      </c>
      <c r="Q50" s="105">
        <v>0</v>
      </c>
      <c r="R50" s="105">
        <f>SUM(Pest!H50,Rodent!H50)</f>
        <v>0</v>
      </c>
      <c r="S50" s="1"/>
    </row>
    <row r="51" spans="1:19" s="12" customFormat="1" ht="12.75">
      <c r="A51" s="26"/>
      <c r="B51" s="39" t="s">
        <v>20</v>
      </c>
      <c r="C51" s="40">
        <v>25</v>
      </c>
      <c r="D51" s="39" t="s">
        <v>37</v>
      </c>
      <c r="E51" s="40">
        <v>4</v>
      </c>
      <c r="F51" s="41">
        <f t="shared" si="6"/>
        <v>100</v>
      </c>
      <c r="G51" s="42">
        <v>0</v>
      </c>
      <c r="H51" s="42">
        <f>SUM(Pest!H51,Rodent!H51)</f>
        <v>0</v>
      </c>
      <c r="I51" s="39"/>
      <c r="J51" s="16"/>
      <c r="K51" s="96"/>
      <c r="L51" s="102" t="s">
        <v>20</v>
      </c>
      <c r="M51" s="103">
        <v>25</v>
      </c>
      <c r="N51" s="102" t="s">
        <v>37</v>
      </c>
      <c r="O51" s="103">
        <v>4</v>
      </c>
      <c r="P51" s="104">
        <f t="shared" si="7"/>
        <v>20</v>
      </c>
      <c r="Q51" s="105">
        <v>0</v>
      </c>
      <c r="R51" s="105">
        <f>SUM(Pest!H51,Rodent!H51)</f>
        <v>0</v>
      </c>
      <c r="S51" s="1"/>
    </row>
    <row r="52" spans="1:19" s="12" customFormat="1" ht="12.75">
      <c r="A52" s="25"/>
      <c r="B52" s="39" t="s">
        <v>41</v>
      </c>
      <c r="C52" s="40">
        <v>5</v>
      </c>
      <c r="D52" s="39" t="s">
        <v>37</v>
      </c>
      <c r="E52" s="40">
        <v>4</v>
      </c>
      <c r="F52" s="41">
        <f t="shared" si="6"/>
        <v>20</v>
      </c>
      <c r="G52" s="42">
        <v>0</v>
      </c>
      <c r="H52" s="42">
        <f>SUM(Pest!H52,Rodent!H52)</f>
        <v>0</v>
      </c>
      <c r="I52" s="39"/>
      <c r="J52" s="16"/>
      <c r="K52" s="86"/>
      <c r="L52" s="102" t="s">
        <v>41</v>
      </c>
      <c r="M52" s="103">
        <v>5</v>
      </c>
      <c r="N52" s="102" t="s">
        <v>37</v>
      </c>
      <c r="O52" s="103">
        <v>4</v>
      </c>
      <c r="P52" s="104">
        <f t="shared" si="7"/>
        <v>32</v>
      </c>
      <c r="Q52" s="105">
        <v>0</v>
      </c>
      <c r="R52" s="105">
        <f>SUM(Pest!H52,Rodent!H52)</f>
        <v>0</v>
      </c>
      <c r="S52" s="1"/>
    </row>
    <row r="53" spans="1:19" s="12" customFormat="1" ht="12.75">
      <c r="A53" s="25"/>
      <c r="B53" s="39" t="s">
        <v>32</v>
      </c>
      <c r="C53" s="40">
        <v>8</v>
      </c>
      <c r="D53" s="39" t="s">
        <v>39</v>
      </c>
      <c r="E53" s="40">
        <v>24</v>
      </c>
      <c r="F53" s="41">
        <f t="shared" si="6"/>
        <v>192</v>
      </c>
      <c r="G53" s="42">
        <v>0</v>
      </c>
      <c r="H53" s="42">
        <f>SUM(Pest!H53,Rodent!H53)</f>
        <v>0</v>
      </c>
      <c r="I53" s="39"/>
      <c r="J53" s="16"/>
      <c r="K53" s="86"/>
      <c r="L53" s="102" t="s">
        <v>32</v>
      </c>
      <c r="M53" s="103">
        <v>8</v>
      </c>
      <c r="N53" s="102" t="s">
        <v>39</v>
      </c>
      <c r="O53" s="103">
        <v>24</v>
      </c>
      <c r="P53" s="104">
        <f t="shared" si="7"/>
        <v>24</v>
      </c>
      <c r="Q53" s="105">
        <v>0</v>
      </c>
      <c r="R53" s="105">
        <f>SUM(Pest!H53,Rodent!H53)</f>
        <v>0</v>
      </c>
      <c r="S53" s="1"/>
    </row>
    <row r="54" spans="1:20" s="12" customFormat="1" ht="13.5" thickBot="1">
      <c r="A54" s="25"/>
      <c r="B54" s="39" t="s">
        <v>24</v>
      </c>
      <c r="C54" s="40">
        <v>1</v>
      </c>
      <c r="D54" s="39" t="s">
        <v>39</v>
      </c>
      <c r="E54" s="40">
        <v>24</v>
      </c>
      <c r="F54" s="41">
        <f t="shared" si="6"/>
        <v>24</v>
      </c>
      <c r="G54" s="42">
        <v>0</v>
      </c>
      <c r="H54" s="42">
        <f>SUM(Pest!H54,Rodent!H54)</f>
        <v>0</v>
      </c>
      <c r="I54" s="39"/>
      <c r="J54" s="16"/>
      <c r="K54" s="86"/>
      <c r="L54" s="102" t="s">
        <v>24</v>
      </c>
      <c r="M54" s="103">
        <v>1</v>
      </c>
      <c r="N54" s="102" t="s">
        <v>39</v>
      </c>
      <c r="O54" s="103">
        <v>24</v>
      </c>
      <c r="P54" s="104">
        <f t="shared" si="7"/>
        <v>0</v>
      </c>
      <c r="Q54" s="105">
        <v>0</v>
      </c>
      <c r="R54" s="105">
        <f>SUM(Pest!H54,Rodent!H54)</f>
        <v>0</v>
      </c>
      <c r="S54" s="1"/>
      <c r="T54"/>
    </row>
    <row r="55" spans="1:18" ht="12.75">
      <c r="A55" s="65"/>
      <c r="B55" s="43" t="s">
        <v>49</v>
      </c>
      <c r="C55" s="49"/>
      <c r="D55" s="50"/>
      <c r="E55" s="51"/>
      <c r="F55" s="52">
        <f>SUM(F49:F54)</f>
        <v>1528</v>
      </c>
      <c r="G55" s="53"/>
      <c r="H55" s="53">
        <f>SUM(H49:H54)</f>
        <v>0</v>
      </c>
      <c r="I55" s="50"/>
      <c r="K55" s="128"/>
      <c r="L55" s="106" t="s">
        <v>49</v>
      </c>
      <c r="M55" s="112"/>
      <c r="N55" s="113"/>
      <c r="O55" s="114"/>
      <c r="P55" s="115">
        <f>SUM(P49:P54)</f>
        <v>680</v>
      </c>
      <c r="Q55" s="116"/>
      <c r="R55" s="116">
        <f>SUM(R49:R54)</f>
        <v>0</v>
      </c>
    </row>
    <row r="56" spans="1:18" ht="12.75">
      <c r="A56" s="25"/>
      <c r="B56" s="66"/>
      <c r="C56" s="38"/>
      <c r="D56" s="18"/>
      <c r="E56" s="27"/>
      <c r="F56" s="28"/>
      <c r="G56" s="29"/>
      <c r="H56" s="29"/>
      <c r="I56" s="18"/>
      <c r="K56" s="86"/>
      <c r="L56" s="129"/>
      <c r="M56" s="98"/>
      <c r="N56" s="85"/>
      <c r="O56" s="99"/>
      <c r="P56" s="100"/>
      <c r="Q56" s="101"/>
      <c r="R56" s="101"/>
    </row>
    <row r="57" spans="1:18" ht="13.5" thickBot="1">
      <c r="A57" s="26">
        <v>6</v>
      </c>
      <c r="B57" s="66"/>
      <c r="C57" s="38"/>
      <c r="D57" s="18"/>
      <c r="E57" s="27"/>
      <c r="F57" s="28"/>
      <c r="G57" s="29"/>
      <c r="H57" s="29"/>
      <c r="I57" s="18"/>
      <c r="K57" s="96">
        <v>6</v>
      </c>
      <c r="L57" s="129"/>
      <c r="M57" s="98"/>
      <c r="N57" s="85"/>
      <c r="O57" s="99"/>
      <c r="P57" s="100"/>
      <c r="Q57" s="101"/>
      <c r="R57" s="101"/>
    </row>
    <row r="58" spans="1:20" ht="26.25" thickBot="1">
      <c r="A58" s="25"/>
      <c r="B58" s="47" t="s">
        <v>60</v>
      </c>
      <c r="C58" s="40"/>
      <c r="D58" s="39" t="s">
        <v>46</v>
      </c>
      <c r="E58" s="378" t="s">
        <v>46</v>
      </c>
      <c r="F58" s="378"/>
      <c r="G58" s="378"/>
      <c r="H58" s="378"/>
      <c r="I58" s="18"/>
      <c r="K58" s="86"/>
      <c r="L58" s="110" t="s">
        <v>60</v>
      </c>
      <c r="M58" s="103"/>
      <c r="N58" s="102" t="s">
        <v>46</v>
      </c>
      <c r="O58" s="379" t="s">
        <v>46</v>
      </c>
      <c r="P58" s="379"/>
      <c r="Q58" s="379"/>
      <c r="R58" s="379"/>
      <c r="S58" s="4"/>
      <c r="T58" s="12"/>
    </row>
    <row r="59" spans="1:19" s="12" customFormat="1" ht="14.25" thickBot="1" thickTop="1">
      <c r="A59" s="26"/>
      <c r="B59" s="39" t="s">
        <v>61</v>
      </c>
      <c r="C59" s="40">
        <v>87</v>
      </c>
      <c r="D59" s="39" t="s">
        <v>57</v>
      </c>
      <c r="E59" s="40">
        <v>24</v>
      </c>
      <c r="F59" s="41">
        <f>$C59*E59</f>
        <v>2088</v>
      </c>
      <c r="G59" s="42">
        <v>0</v>
      </c>
      <c r="H59" s="42">
        <f>SUM(Pest!H59,Rodent!H59)</f>
        <v>0</v>
      </c>
      <c r="I59" s="39"/>
      <c r="J59" s="16"/>
      <c r="K59" s="96"/>
      <c r="L59" s="102" t="s">
        <v>61</v>
      </c>
      <c r="M59" s="103">
        <v>87</v>
      </c>
      <c r="N59" s="102" t="s">
        <v>57</v>
      </c>
      <c r="O59" s="103">
        <v>24</v>
      </c>
      <c r="P59" s="104">
        <f>$C60*O59</f>
        <v>0</v>
      </c>
      <c r="Q59" s="105">
        <v>0</v>
      </c>
      <c r="R59" s="105">
        <f>SUM(Pest!H59,Rodent!H59)</f>
        <v>0</v>
      </c>
      <c r="S59" s="16"/>
    </row>
    <row r="60" spans="1:19" s="3" customFormat="1" ht="26.25" thickBot="1">
      <c r="A60" s="26"/>
      <c r="B60" s="47" t="s">
        <v>71</v>
      </c>
      <c r="C60" s="40"/>
      <c r="D60" s="377" t="s">
        <v>46</v>
      </c>
      <c r="E60" s="377"/>
      <c r="F60" s="377"/>
      <c r="G60" s="377"/>
      <c r="H60" s="377"/>
      <c r="I60" s="39"/>
      <c r="J60" s="16"/>
      <c r="K60" s="96"/>
      <c r="L60" s="110" t="s">
        <v>68</v>
      </c>
      <c r="M60" s="103"/>
      <c r="N60" s="376" t="s">
        <v>46</v>
      </c>
      <c r="O60" s="376"/>
      <c r="P60" s="376"/>
      <c r="Q60" s="376"/>
      <c r="R60" s="376"/>
      <c r="S60" s="16"/>
    </row>
    <row r="61" spans="1:19" s="12" customFormat="1" ht="15.75" customHeight="1" thickBot="1" thickTop="1">
      <c r="A61" s="25"/>
      <c r="B61" s="39" t="s">
        <v>29</v>
      </c>
      <c r="C61" s="40">
        <v>2</v>
      </c>
      <c r="D61" s="39" t="s">
        <v>37</v>
      </c>
      <c r="E61" s="40">
        <v>4</v>
      </c>
      <c r="F61" s="41">
        <v>8</v>
      </c>
      <c r="G61" s="42">
        <v>0</v>
      </c>
      <c r="H61" s="42">
        <f>SUM(Pest!H61,Rodent!H61)</f>
        <v>0</v>
      </c>
      <c r="I61" s="39"/>
      <c r="J61" s="4"/>
      <c r="K61" s="86"/>
      <c r="L61" s="102" t="s">
        <v>29</v>
      </c>
      <c r="M61" s="103">
        <v>2</v>
      </c>
      <c r="N61" s="102" t="s">
        <v>37</v>
      </c>
      <c r="O61" s="103">
        <v>4</v>
      </c>
      <c r="P61" s="104">
        <v>8</v>
      </c>
      <c r="Q61" s="105">
        <v>0</v>
      </c>
      <c r="R61" s="105">
        <f>SUM(Pest!H61,Rodent!H61)</f>
        <v>0</v>
      </c>
      <c r="S61" s="1"/>
    </row>
    <row r="62" spans="1:19" s="12" customFormat="1" ht="14.25" thickBot="1" thickTop="1">
      <c r="A62" s="25"/>
      <c r="B62" s="39" t="s">
        <v>24</v>
      </c>
      <c r="C62" s="40">
        <v>1</v>
      </c>
      <c r="D62" s="39" t="s">
        <v>39</v>
      </c>
      <c r="E62" s="40">
        <v>24</v>
      </c>
      <c r="F62" s="41">
        <v>24</v>
      </c>
      <c r="G62" s="42">
        <v>0</v>
      </c>
      <c r="H62" s="42">
        <f>SUM(Pest!H62,Rodent!H62)</f>
        <v>0</v>
      </c>
      <c r="I62" s="39"/>
      <c r="J62" s="16"/>
      <c r="K62" s="86"/>
      <c r="L62" s="102" t="s">
        <v>24</v>
      </c>
      <c r="M62" s="103">
        <v>1</v>
      </c>
      <c r="N62" s="102" t="s">
        <v>39</v>
      </c>
      <c r="O62" s="103">
        <v>24</v>
      </c>
      <c r="P62" s="104">
        <v>24</v>
      </c>
      <c r="Q62" s="105">
        <v>0</v>
      </c>
      <c r="R62" s="105">
        <f>SUM(Pest!H62,Rodent!H62)</f>
        <v>0</v>
      </c>
      <c r="S62" s="1"/>
    </row>
    <row r="63" spans="1:19" s="12" customFormat="1" ht="12.75">
      <c r="A63" s="65"/>
      <c r="B63" s="43" t="s">
        <v>49</v>
      </c>
      <c r="C63" s="44"/>
      <c r="D63" s="43"/>
      <c r="E63" s="44"/>
      <c r="F63" s="45">
        <f>SUM(F56:F62)</f>
        <v>2120</v>
      </c>
      <c r="G63" s="46"/>
      <c r="H63" s="46">
        <f>SUM(H61:H62,H59)</f>
        <v>0</v>
      </c>
      <c r="I63" s="43"/>
      <c r="J63" s="16"/>
      <c r="K63" s="128"/>
      <c r="L63" s="106" t="s">
        <v>49</v>
      </c>
      <c r="M63" s="107"/>
      <c r="N63" s="106"/>
      <c r="O63" s="107"/>
      <c r="P63" s="108">
        <f>SUM(P56:P62)</f>
        <v>32</v>
      </c>
      <c r="Q63" s="109"/>
      <c r="R63" s="109">
        <f>SUM(R61:R62,R59)</f>
        <v>0</v>
      </c>
      <c r="S63" s="1"/>
    </row>
    <row r="64" spans="1:19" s="12" customFormat="1" ht="12.75">
      <c r="A64" s="25"/>
      <c r="B64" s="39"/>
      <c r="C64" s="40"/>
      <c r="D64" s="39"/>
      <c r="E64" s="40"/>
      <c r="F64" s="41"/>
      <c r="G64" s="42"/>
      <c r="H64" s="42"/>
      <c r="I64" s="39"/>
      <c r="J64" s="16"/>
      <c r="K64" s="86"/>
      <c r="L64" s="102"/>
      <c r="M64" s="103"/>
      <c r="N64" s="102"/>
      <c r="O64" s="103"/>
      <c r="P64" s="104"/>
      <c r="Q64" s="105"/>
      <c r="R64" s="105"/>
      <c r="S64" s="1"/>
    </row>
    <row r="65" spans="1:20" s="8" customFormat="1" ht="13.5" thickBot="1">
      <c r="A65" s="26">
        <v>7</v>
      </c>
      <c r="B65" s="39" t="s">
        <v>33</v>
      </c>
      <c r="C65" s="40"/>
      <c r="D65" s="39"/>
      <c r="E65" s="40"/>
      <c r="F65" s="41"/>
      <c r="G65" s="42"/>
      <c r="H65" s="42"/>
      <c r="I65" s="39"/>
      <c r="J65" s="16"/>
      <c r="K65" s="96">
        <v>7</v>
      </c>
      <c r="L65" s="102" t="s">
        <v>33</v>
      </c>
      <c r="M65" s="103"/>
      <c r="N65" s="102"/>
      <c r="O65" s="103"/>
      <c r="P65" s="104"/>
      <c r="Q65" s="105"/>
      <c r="R65" s="105"/>
      <c r="S65" s="1"/>
      <c r="T65" s="12"/>
    </row>
    <row r="66" spans="1:19" s="12" customFormat="1" ht="12.75">
      <c r="A66" s="25"/>
      <c r="B66" s="39" t="s">
        <v>34</v>
      </c>
      <c r="C66" s="40">
        <v>6</v>
      </c>
      <c r="D66" s="39" t="s">
        <v>39</v>
      </c>
      <c r="E66" s="40">
        <v>24</v>
      </c>
      <c r="F66" s="41">
        <f>$C66*E66</f>
        <v>144</v>
      </c>
      <c r="G66" s="42">
        <v>0</v>
      </c>
      <c r="H66" s="42">
        <f>SUM(Pest!H66,Rodent!H66)</f>
        <v>0</v>
      </c>
      <c r="I66" s="39"/>
      <c r="J66" s="16"/>
      <c r="K66" s="86"/>
      <c r="L66" s="102" t="s">
        <v>34</v>
      </c>
      <c r="M66" s="103">
        <v>6</v>
      </c>
      <c r="N66" s="102" t="s">
        <v>39</v>
      </c>
      <c r="O66" s="103">
        <v>24</v>
      </c>
      <c r="P66" s="104">
        <f>$C67*O66</f>
        <v>24</v>
      </c>
      <c r="Q66" s="105">
        <v>0</v>
      </c>
      <c r="R66" s="105">
        <f>SUM(Pest!H66,Rodent!H66)</f>
        <v>0</v>
      </c>
      <c r="S66" s="1"/>
    </row>
    <row r="67" spans="1:19" s="12" customFormat="1" ht="12.75">
      <c r="A67" s="25"/>
      <c r="B67" s="39" t="s">
        <v>35</v>
      </c>
      <c r="C67" s="40">
        <v>1</v>
      </c>
      <c r="D67" s="39" t="s">
        <v>39</v>
      </c>
      <c r="E67" s="40">
        <v>24</v>
      </c>
      <c r="F67" s="41">
        <f>$C67*E67</f>
        <v>24</v>
      </c>
      <c r="G67" s="42">
        <v>0</v>
      </c>
      <c r="H67" s="42">
        <f>SUM(Pest!H67,Rodent!H67)</f>
        <v>0</v>
      </c>
      <c r="I67" s="39"/>
      <c r="J67" s="16"/>
      <c r="K67" s="86"/>
      <c r="L67" s="102" t="s">
        <v>35</v>
      </c>
      <c r="M67" s="103">
        <v>1</v>
      </c>
      <c r="N67" s="102" t="s">
        <v>39</v>
      </c>
      <c r="O67" s="103">
        <v>24</v>
      </c>
      <c r="P67" s="104">
        <f>$C68*O67</f>
        <v>168</v>
      </c>
      <c r="Q67" s="105">
        <v>0</v>
      </c>
      <c r="R67" s="105">
        <f>SUM(Pest!H67,Rodent!H67)</f>
        <v>0</v>
      </c>
      <c r="S67" s="1"/>
    </row>
    <row r="68" spans="1:19" s="12" customFormat="1" ht="13.5" thickBot="1">
      <c r="A68" s="25"/>
      <c r="B68" s="39" t="s">
        <v>36</v>
      </c>
      <c r="C68" s="40">
        <v>7</v>
      </c>
      <c r="D68" s="39" t="s">
        <v>37</v>
      </c>
      <c r="E68" s="40">
        <v>4</v>
      </c>
      <c r="F68" s="41">
        <f>$C68*E68</f>
        <v>28</v>
      </c>
      <c r="G68" s="42">
        <v>0</v>
      </c>
      <c r="H68" s="42">
        <f>SUM(Pest!H68,Rodent!H68)</f>
        <v>0</v>
      </c>
      <c r="I68" s="39"/>
      <c r="J68" s="16"/>
      <c r="K68" s="86"/>
      <c r="L68" s="110" t="s">
        <v>36</v>
      </c>
      <c r="M68" s="103">
        <v>7</v>
      </c>
      <c r="N68" s="102" t="s">
        <v>37</v>
      </c>
      <c r="O68" s="103">
        <v>4</v>
      </c>
      <c r="P68" s="104">
        <f>$C69*O68</f>
        <v>0</v>
      </c>
      <c r="Q68" s="105">
        <v>0</v>
      </c>
      <c r="R68" s="105">
        <f>SUM(Pest!H68,Rodent!H68)</f>
        <v>0</v>
      </c>
      <c r="S68" s="1"/>
    </row>
    <row r="69" spans="1:19" s="12" customFormat="1" ht="12.75">
      <c r="A69" s="65"/>
      <c r="B69" s="43" t="s">
        <v>49</v>
      </c>
      <c r="C69" s="44"/>
      <c r="D69" s="43"/>
      <c r="E69" s="44"/>
      <c r="F69" s="45">
        <f>SUM(F62:F68)</f>
        <v>2340</v>
      </c>
      <c r="G69" s="46"/>
      <c r="H69" s="46">
        <f>SUM(H66:H68)</f>
        <v>0</v>
      </c>
      <c r="I69" s="43"/>
      <c r="J69" s="16"/>
      <c r="K69" s="128"/>
      <c r="L69" s="106" t="s">
        <v>49</v>
      </c>
      <c r="M69" s="107"/>
      <c r="N69" s="106"/>
      <c r="O69" s="107"/>
      <c r="P69" s="108">
        <f>SUM(P62:P68)</f>
        <v>248</v>
      </c>
      <c r="Q69" s="109"/>
      <c r="R69" s="109">
        <f>SUM(R66:R68)</f>
        <v>0</v>
      </c>
      <c r="S69" s="1"/>
    </row>
    <row r="70" spans="1:19" s="12" customFormat="1" ht="12.75">
      <c r="A70" s="25"/>
      <c r="B70" s="39"/>
      <c r="C70" s="40"/>
      <c r="D70" s="39"/>
      <c r="E70" s="40"/>
      <c r="F70" s="41"/>
      <c r="G70" s="42"/>
      <c r="H70" s="42"/>
      <c r="I70" s="39"/>
      <c r="J70" s="16"/>
      <c r="K70" s="86"/>
      <c r="L70" s="102"/>
      <c r="M70" s="103"/>
      <c r="N70" s="102"/>
      <c r="O70" s="103"/>
      <c r="P70" s="104"/>
      <c r="Q70" s="105"/>
      <c r="R70" s="105"/>
      <c r="S70" s="1"/>
    </row>
    <row r="71" spans="1:19" s="12" customFormat="1" ht="12.75">
      <c r="A71" s="26">
        <v>8</v>
      </c>
      <c r="B71" s="39" t="s">
        <v>64</v>
      </c>
      <c r="C71" s="40">
        <v>1</v>
      </c>
      <c r="D71" s="39" t="s">
        <v>39</v>
      </c>
      <c r="E71" s="40">
        <v>24</v>
      </c>
      <c r="F71" s="41">
        <v>24</v>
      </c>
      <c r="G71" s="42">
        <v>0</v>
      </c>
      <c r="H71" s="42">
        <f>SUM(Pest!H71,Rodent!H71)</f>
        <v>0</v>
      </c>
      <c r="I71" s="39"/>
      <c r="J71" s="16"/>
      <c r="K71" s="96">
        <v>8</v>
      </c>
      <c r="L71" s="102" t="s">
        <v>64</v>
      </c>
      <c r="M71" s="103">
        <v>1</v>
      </c>
      <c r="N71" s="102" t="s">
        <v>39</v>
      </c>
      <c r="O71" s="103">
        <v>24</v>
      </c>
      <c r="P71" s="104">
        <v>24</v>
      </c>
      <c r="Q71" s="105">
        <v>0</v>
      </c>
      <c r="R71" s="105">
        <f>SUM(Pest!H71,Rodent!H71)</f>
        <v>0</v>
      </c>
      <c r="S71" s="1"/>
    </row>
    <row r="72" spans="1:19" s="12" customFormat="1" ht="12.75">
      <c r="A72" s="25"/>
      <c r="B72" s="39" t="s">
        <v>42</v>
      </c>
      <c r="C72" s="40"/>
      <c r="D72" s="39"/>
      <c r="E72" s="40"/>
      <c r="F72" s="41"/>
      <c r="G72" s="42"/>
      <c r="H72" s="42"/>
      <c r="I72" s="39"/>
      <c r="J72" s="16"/>
      <c r="K72" s="86"/>
      <c r="L72" s="102" t="s">
        <v>42</v>
      </c>
      <c r="M72" s="103"/>
      <c r="N72" s="102"/>
      <c r="O72" s="103"/>
      <c r="P72" s="104"/>
      <c r="Q72" s="105"/>
      <c r="R72" s="105"/>
      <c r="S72" s="1"/>
    </row>
    <row r="73" spans="1:20" s="12" customFormat="1" ht="26.25" thickBot="1">
      <c r="A73" s="25"/>
      <c r="B73" s="47" t="s">
        <v>62</v>
      </c>
      <c r="C73" s="40">
        <v>1</v>
      </c>
      <c r="D73" s="39" t="s">
        <v>39</v>
      </c>
      <c r="E73" s="40">
        <v>24</v>
      </c>
      <c r="F73" s="41">
        <v>24</v>
      </c>
      <c r="G73" s="42">
        <v>0</v>
      </c>
      <c r="H73" s="42">
        <f>SUM(Pest!H73,Rodent!H73)</f>
        <v>0</v>
      </c>
      <c r="I73" s="39"/>
      <c r="J73" s="16"/>
      <c r="K73" s="86"/>
      <c r="L73" s="110" t="s">
        <v>62</v>
      </c>
      <c r="M73" s="103">
        <v>1</v>
      </c>
      <c r="N73" s="102" t="s">
        <v>39</v>
      </c>
      <c r="O73" s="103">
        <v>24</v>
      </c>
      <c r="P73" s="104">
        <v>24</v>
      </c>
      <c r="Q73" s="105">
        <v>0</v>
      </c>
      <c r="R73" s="105">
        <f>SUM(Pest!H73,Rodent!H73)</f>
        <v>0</v>
      </c>
      <c r="S73" s="1"/>
      <c r="T73"/>
    </row>
    <row r="74" spans="1:18" ht="12.75">
      <c r="A74" s="65"/>
      <c r="B74" s="43" t="s">
        <v>49</v>
      </c>
      <c r="C74" s="49"/>
      <c r="D74" s="50"/>
      <c r="E74" s="51"/>
      <c r="F74" s="52">
        <f>SUM(F71:F73)</f>
        <v>48</v>
      </c>
      <c r="G74" s="53"/>
      <c r="H74" s="53">
        <f>SUM(H71:H73)</f>
        <v>0</v>
      </c>
      <c r="I74" s="50"/>
      <c r="K74" s="128"/>
      <c r="L74" s="106" t="s">
        <v>49</v>
      </c>
      <c r="M74" s="112"/>
      <c r="N74" s="113"/>
      <c r="O74" s="114"/>
      <c r="P74" s="115">
        <f>SUM(P71:P73)</f>
        <v>48</v>
      </c>
      <c r="Q74" s="116"/>
      <c r="R74" s="116">
        <f>SUM(R71:R73)</f>
        <v>0</v>
      </c>
    </row>
    <row r="75" spans="1:20" ht="12.75">
      <c r="A75" s="25"/>
      <c r="B75" s="67"/>
      <c r="C75" s="68"/>
      <c r="D75" s="67"/>
      <c r="E75" s="68"/>
      <c r="F75" s="69"/>
      <c r="G75" s="70"/>
      <c r="H75" s="70"/>
      <c r="I75" s="18"/>
      <c r="K75" s="86"/>
      <c r="L75" s="130"/>
      <c r="M75" s="131"/>
      <c r="N75" s="130"/>
      <c r="O75" s="131"/>
      <c r="P75" s="132"/>
      <c r="Q75" s="133"/>
      <c r="R75" s="133"/>
      <c r="T75" s="12"/>
    </row>
    <row r="76" spans="1:19" s="12" customFormat="1" ht="12.75">
      <c r="A76" s="26">
        <v>9</v>
      </c>
      <c r="B76" s="25" t="s">
        <v>44</v>
      </c>
      <c r="C76" s="26">
        <v>1</v>
      </c>
      <c r="D76" s="39" t="s">
        <v>37</v>
      </c>
      <c r="E76" s="40">
        <v>1</v>
      </c>
      <c r="F76" s="41">
        <v>4</v>
      </c>
      <c r="G76" s="42">
        <v>0</v>
      </c>
      <c r="H76" s="42">
        <f>SUM(Pest!H76,Rodent!H76)</f>
        <v>0</v>
      </c>
      <c r="I76" s="39"/>
      <c r="J76" s="16"/>
      <c r="K76" s="96">
        <v>9</v>
      </c>
      <c r="L76" s="86" t="s">
        <v>44</v>
      </c>
      <c r="M76" s="96">
        <v>1</v>
      </c>
      <c r="N76" s="102" t="s">
        <v>37</v>
      </c>
      <c r="O76" s="103">
        <v>1</v>
      </c>
      <c r="P76" s="104">
        <v>4</v>
      </c>
      <c r="Q76" s="105">
        <v>0</v>
      </c>
      <c r="R76" s="105">
        <f>SUM(Pest!H76,Rodent!H76)</f>
        <v>0</v>
      </c>
      <c r="S76" s="1"/>
    </row>
    <row r="77" spans="1:19" s="12" customFormat="1" ht="13.5" thickBot="1">
      <c r="A77" s="25"/>
      <c r="B77" s="39" t="s">
        <v>43</v>
      </c>
      <c r="C77" s="40"/>
      <c r="D77" s="39"/>
      <c r="E77" s="40"/>
      <c r="F77" s="41"/>
      <c r="G77" s="42"/>
      <c r="H77" s="42"/>
      <c r="I77" s="39"/>
      <c r="J77" s="16"/>
      <c r="K77" s="86"/>
      <c r="L77" s="102" t="s">
        <v>43</v>
      </c>
      <c r="M77" s="103"/>
      <c r="N77" s="102"/>
      <c r="O77" s="103"/>
      <c r="P77" s="104"/>
      <c r="Q77" s="105"/>
      <c r="R77" s="105"/>
      <c r="S77" s="1"/>
    </row>
    <row r="78" spans="1:20" s="12" customFormat="1" ht="12.75">
      <c r="A78" s="65"/>
      <c r="B78" s="43" t="s">
        <v>49</v>
      </c>
      <c r="C78" s="44"/>
      <c r="D78" s="43"/>
      <c r="E78" s="44"/>
      <c r="F78" s="45">
        <f>SUM(F76:F77)</f>
        <v>4</v>
      </c>
      <c r="G78" s="46"/>
      <c r="H78" s="46">
        <f>SUM(H76:H77)</f>
        <v>0</v>
      </c>
      <c r="I78" s="43"/>
      <c r="J78" s="16"/>
      <c r="K78" s="128"/>
      <c r="L78" s="106" t="s">
        <v>49</v>
      </c>
      <c r="M78" s="107"/>
      <c r="N78" s="106"/>
      <c r="O78" s="107"/>
      <c r="P78" s="108">
        <f>SUM(P76:P77)</f>
        <v>4</v>
      </c>
      <c r="Q78" s="109"/>
      <c r="R78" s="109">
        <f>SUM(R76:R77)</f>
        <v>0</v>
      </c>
      <c r="S78" s="1"/>
      <c r="T78"/>
    </row>
    <row r="79" spans="1:18" ht="12.75">
      <c r="A79" s="25"/>
      <c r="B79" s="39"/>
      <c r="C79" s="40"/>
      <c r="D79" s="18"/>
      <c r="E79" s="27"/>
      <c r="F79" s="28"/>
      <c r="G79" s="29"/>
      <c r="H79" s="29"/>
      <c r="I79" s="18"/>
      <c r="K79" s="86"/>
      <c r="L79" s="102"/>
      <c r="M79" s="103"/>
      <c r="N79" s="85"/>
      <c r="O79" s="99"/>
      <c r="P79" s="100"/>
      <c r="Q79" s="101"/>
      <c r="R79" s="101"/>
    </row>
    <row r="80" spans="1:18" ht="13.5" thickBot="1">
      <c r="A80" s="25"/>
      <c r="B80" s="18"/>
      <c r="C80" s="27"/>
      <c r="D80" s="18"/>
      <c r="E80" s="27"/>
      <c r="F80" s="28"/>
      <c r="G80" s="29"/>
      <c r="H80" s="29"/>
      <c r="I80" s="18"/>
      <c r="K80" s="86"/>
      <c r="L80" s="85"/>
      <c r="M80" s="99"/>
      <c r="N80" s="85"/>
      <c r="O80" s="99"/>
      <c r="P80" s="100"/>
      <c r="Q80" s="101"/>
      <c r="R80" s="101"/>
    </row>
    <row r="81" spans="1:18" ht="13.5" thickBot="1">
      <c r="A81" s="71"/>
      <c r="B81" s="71" t="s">
        <v>4</v>
      </c>
      <c r="C81" s="72"/>
      <c r="D81" s="71"/>
      <c r="E81" s="72"/>
      <c r="F81" s="73"/>
      <c r="G81" s="74"/>
      <c r="H81" s="74">
        <f>SUM(H78,H74,H69,H63,H55,H46,H37,H26,H17)</f>
        <v>1520</v>
      </c>
      <c r="I81" s="71"/>
      <c r="K81" s="134"/>
      <c r="L81" s="134" t="s">
        <v>4</v>
      </c>
      <c r="M81" s="135"/>
      <c r="N81" s="134"/>
      <c r="O81" s="135"/>
      <c r="P81" s="136"/>
      <c r="Q81" s="137"/>
      <c r="R81" s="137">
        <f>SUM(R78,R74,R69,R63,R55,R46,R37,R26,R17)</f>
        <v>1520</v>
      </c>
    </row>
    <row r="82" spans="1:18" ht="13.5" thickTop="1">
      <c r="A82" s="25"/>
      <c r="B82" s="18"/>
      <c r="C82" s="27"/>
      <c r="D82" s="18"/>
      <c r="E82" s="27"/>
      <c r="F82" s="28"/>
      <c r="G82" s="29"/>
      <c r="H82" s="29"/>
      <c r="I82" s="18"/>
      <c r="K82" s="86"/>
      <c r="L82" s="85"/>
      <c r="M82" s="99"/>
      <c r="N82" s="85"/>
      <c r="O82" s="99"/>
      <c r="P82" s="100"/>
      <c r="Q82" s="101"/>
      <c r="R82" s="101"/>
    </row>
    <row r="83" spans="1:20" ht="12.75">
      <c r="A83" s="25"/>
      <c r="B83" s="18"/>
      <c r="C83" s="27"/>
      <c r="D83" s="18"/>
      <c r="E83" s="27"/>
      <c r="F83" s="28"/>
      <c r="G83" s="29"/>
      <c r="H83" s="29"/>
      <c r="I83" s="18"/>
      <c r="K83" s="86"/>
      <c r="L83" s="85"/>
      <c r="M83" s="99"/>
      <c r="N83" s="85"/>
      <c r="O83" s="99"/>
      <c r="P83" s="100"/>
      <c r="Q83" s="101"/>
      <c r="R83" s="101"/>
      <c r="S83" s="7"/>
      <c r="T83" s="5"/>
    </row>
    <row r="84" spans="1:18" ht="13.5" thickBot="1">
      <c r="A84" s="75"/>
      <c r="B84" s="75" t="s">
        <v>5</v>
      </c>
      <c r="C84" s="30"/>
      <c r="D84" s="75"/>
      <c r="E84" s="30"/>
      <c r="F84" s="76"/>
      <c r="G84" s="77"/>
      <c r="H84" s="77"/>
      <c r="I84" s="75"/>
      <c r="J84" s="7"/>
      <c r="K84" s="138"/>
      <c r="L84" s="138" t="s">
        <v>5</v>
      </c>
      <c r="M84" s="89"/>
      <c r="N84" s="138"/>
      <c r="O84" s="89"/>
      <c r="P84" s="139"/>
      <c r="Q84" s="140"/>
      <c r="R84" s="140"/>
    </row>
    <row r="85" spans="1:18" ht="12.75">
      <c r="A85" s="78"/>
      <c r="B85" s="78"/>
      <c r="C85" s="79"/>
      <c r="D85" s="78"/>
      <c r="E85" s="79"/>
      <c r="F85" s="80"/>
      <c r="G85" s="81"/>
      <c r="H85" s="81"/>
      <c r="I85" s="78"/>
      <c r="K85" s="141"/>
      <c r="L85" s="141"/>
      <c r="M85" s="142"/>
      <c r="N85" s="141"/>
      <c r="O85" s="142"/>
      <c r="P85" s="143"/>
      <c r="Q85" s="144"/>
      <c r="R85" s="144"/>
    </row>
    <row r="86" spans="1:18" ht="12.75">
      <c r="A86" s="25"/>
      <c r="B86" s="18"/>
      <c r="C86" s="27"/>
      <c r="D86" s="18"/>
      <c r="E86" s="27"/>
      <c r="F86" s="28"/>
      <c r="G86" s="29"/>
      <c r="H86" s="29"/>
      <c r="I86" s="18"/>
      <c r="K86" s="86"/>
      <c r="L86" s="85"/>
      <c r="M86" s="99"/>
      <c r="N86" s="85"/>
      <c r="O86" s="99"/>
      <c r="P86" s="100"/>
      <c r="Q86" s="101"/>
      <c r="R86" s="101"/>
    </row>
    <row r="87" spans="1:18" ht="13.5" thickBot="1">
      <c r="A87" s="25"/>
      <c r="B87" s="18" t="s">
        <v>6</v>
      </c>
      <c r="C87" s="27"/>
      <c r="D87" s="82"/>
      <c r="E87" s="31"/>
      <c r="F87" s="83"/>
      <c r="G87" s="84"/>
      <c r="H87" s="84"/>
      <c r="I87" s="82"/>
      <c r="K87" s="86"/>
      <c r="L87" s="85" t="s">
        <v>6</v>
      </c>
      <c r="M87" s="99"/>
      <c r="N87" s="145"/>
      <c r="O87" s="90"/>
      <c r="P87" s="146"/>
      <c r="Q87" s="147"/>
      <c r="R87" s="147"/>
    </row>
    <row r="88" spans="1:18" ht="12.75">
      <c r="A88" s="25"/>
      <c r="B88" s="18" t="s">
        <v>7</v>
      </c>
      <c r="C88" s="27"/>
      <c r="D88" s="18"/>
      <c r="E88" s="27"/>
      <c r="F88" s="28"/>
      <c r="G88" s="29"/>
      <c r="H88" s="29"/>
      <c r="I88" s="18"/>
      <c r="K88" s="86"/>
      <c r="L88" s="85" t="s">
        <v>7</v>
      </c>
      <c r="M88" s="99"/>
      <c r="N88" s="85"/>
      <c r="O88" s="99"/>
      <c r="P88" s="100"/>
      <c r="Q88" s="101"/>
      <c r="R88" s="101"/>
    </row>
    <row r="89" spans="1:18" ht="12.75">
      <c r="A89" s="25"/>
      <c r="B89" s="18"/>
      <c r="C89" s="27"/>
      <c r="D89" s="18"/>
      <c r="E89" s="27"/>
      <c r="F89" s="28"/>
      <c r="G89" s="29"/>
      <c r="H89" s="29"/>
      <c r="I89" s="18"/>
      <c r="K89" s="86"/>
      <c r="L89" s="85"/>
      <c r="M89" s="99"/>
      <c r="N89" s="85"/>
      <c r="O89" s="99"/>
      <c r="P89" s="100"/>
      <c r="Q89" s="101"/>
      <c r="R89" s="101"/>
    </row>
    <row r="90" spans="1:18" ht="13.5" thickBot="1">
      <c r="A90" s="25"/>
      <c r="B90" s="18" t="s">
        <v>8</v>
      </c>
      <c r="C90" s="27"/>
      <c r="D90" s="82"/>
      <c r="E90" s="31"/>
      <c r="F90" s="83"/>
      <c r="G90" s="84"/>
      <c r="H90" s="84"/>
      <c r="I90" s="82"/>
      <c r="K90" s="86"/>
      <c r="L90" s="85" t="s">
        <v>8</v>
      </c>
      <c r="M90" s="99"/>
      <c r="N90" s="145"/>
      <c r="O90" s="90"/>
      <c r="P90" s="146"/>
      <c r="Q90" s="147"/>
      <c r="R90" s="147"/>
    </row>
    <row r="91" spans="1:18" ht="12.75">
      <c r="A91" s="25"/>
      <c r="B91" s="18"/>
      <c r="C91" s="27"/>
      <c r="D91" s="18"/>
      <c r="E91" s="27"/>
      <c r="F91" s="28"/>
      <c r="G91" s="29"/>
      <c r="H91" s="29"/>
      <c r="I91" s="18"/>
      <c r="K91" s="86"/>
      <c r="L91" s="85"/>
      <c r="M91" s="99"/>
      <c r="N91" s="85"/>
      <c r="O91" s="99"/>
      <c r="P91" s="100"/>
      <c r="Q91" s="101"/>
      <c r="R91" s="101"/>
    </row>
    <row r="92" spans="1:18" ht="13.5" thickBot="1">
      <c r="A92" s="25"/>
      <c r="B92" s="18" t="s">
        <v>9</v>
      </c>
      <c r="C92" s="27"/>
      <c r="D92" s="82"/>
      <c r="E92" s="31"/>
      <c r="F92" s="83"/>
      <c r="G92" s="84"/>
      <c r="H92" s="84"/>
      <c r="I92" s="82"/>
      <c r="K92" s="86"/>
      <c r="L92" s="85" t="s">
        <v>9</v>
      </c>
      <c r="M92" s="99"/>
      <c r="N92" s="145"/>
      <c r="O92" s="90"/>
      <c r="P92" s="146"/>
      <c r="Q92" s="147"/>
      <c r="R92" s="147"/>
    </row>
    <row r="93" spans="1:18" ht="12.75">
      <c r="A93" s="25"/>
      <c r="B93" s="18"/>
      <c r="C93" s="27"/>
      <c r="D93" s="18"/>
      <c r="E93" s="27"/>
      <c r="F93" s="28"/>
      <c r="G93" s="29"/>
      <c r="H93" s="29"/>
      <c r="I93" s="18"/>
      <c r="K93" s="86"/>
      <c r="L93" s="85"/>
      <c r="M93" s="99"/>
      <c r="N93" s="85"/>
      <c r="O93" s="99"/>
      <c r="P93" s="100"/>
      <c r="Q93" s="101"/>
      <c r="R93" s="101"/>
    </row>
    <row r="94" spans="1:18" ht="13.5" thickBot="1">
      <c r="A94" s="25"/>
      <c r="B94" s="18" t="s">
        <v>10</v>
      </c>
      <c r="C94" s="27"/>
      <c r="D94" s="82"/>
      <c r="E94" s="31"/>
      <c r="F94" s="83"/>
      <c r="G94" s="84"/>
      <c r="H94" s="84"/>
      <c r="I94" s="82"/>
      <c r="K94" s="86"/>
      <c r="L94" s="85" t="s">
        <v>10</v>
      </c>
      <c r="M94" s="99"/>
      <c r="N94" s="145"/>
      <c r="O94" s="90"/>
      <c r="P94" s="146"/>
      <c r="Q94" s="147"/>
      <c r="R94" s="147"/>
    </row>
    <row r="95" spans="1:18" ht="12.75">
      <c r="A95" s="25"/>
      <c r="B95" s="18"/>
      <c r="C95" s="27"/>
      <c r="D95" s="18"/>
      <c r="E95" s="27"/>
      <c r="F95" s="28"/>
      <c r="G95" s="29"/>
      <c r="H95" s="29"/>
      <c r="I95" s="18"/>
      <c r="K95" s="86"/>
      <c r="L95" s="85"/>
      <c r="M95" s="99"/>
      <c r="N95" s="85"/>
      <c r="O95" s="99"/>
      <c r="P95" s="100"/>
      <c r="Q95" s="101"/>
      <c r="R95" s="101"/>
    </row>
    <row r="96" spans="1:18" ht="12.75">
      <c r="A96" s="17"/>
      <c r="B96" s="5"/>
      <c r="C96" s="13"/>
      <c r="D96" s="5"/>
      <c r="E96" s="13"/>
      <c r="F96" s="15"/>
      <c r="G96" s="6"/>
      <c r="H96" s="6"/>
      <c r="I96" s="5"/>
      <c r="K96" s="17"/>
      <c r="L96" s="5"/>
      <c r="M96" s="13"/>
      <c r="N96" s="5"/>
      <c r="O96" s="13"/>
      <c r="P96" s="15"/>
      <c r="Q96" s="6"/>
      <c r="R96" s="6"/>
    </row>
  </sheetData>
  <sheetProtection sheet="1" selectLockedCells="1" selectUnlockedCells="1"/>
  <mergeCells count="8">
    <mergeCell ref="N60:R60"/>
    <mergeCell ref="D30:H30"/>
    <mergeCell ref="D41:H41"/>
    <mergeCell ref="E58:H58"/>
    <mergeCell ref="D60:H60"/>
    <mergeCell ref="N30:R30"/>
    <mergeCell ref="N41:R41"/>
    <mergeCell ref="O58:R58"/>
  </mergeCells>
  <printOptions gridLines="1"/>
  <pageMargins left="0.75" right="0.75" top="0.47" bottom="0.52" header="0.5" footer="0.5"/>
  <pageSetup fitToHeight="1" fitToWidth="1" horizontalDpi="600" verticalDpi="600" orientation="portrait" paperSize="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ac6243</dc:creator>
  <cp:keywords/>
  <dc:description/>
  <cp:lastModifiedBy>Patricia Milewski</cp:lastModifiedBy>
  <cp:lastPrinted>2013-05-03T13:46:46Z</cp:lastPrinted>
  <dcterms:created xsi:type="dcterms:W3CDTF">2007-06-25T20:52:20Z</dcterms:created>
  <dcterms:modified xsi:type="dcterms:W3CDTF">2013-05-15T20:17:10Z</dcterms:modified>
  <cp:category/>
  <cp:version/>
  <cp:contentType/>
  <cp:contentStatus/>
</cp:coreProperties>
</file>